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4" activeTab="8"/>
  </bookViews>
  <sheets>
    <sheet name="งบแสดงฐานะการเงินสำมะโรง" sheetId="1" r:id="rId1"/>
    <sheet name="งบทรัพย์สิน สำมะโรง" sheetId="2" r:id="rId2"/>
    <sheet name="หมายเหตุ1รายจ่ายค้างจ่าย" sheetId="3" r:id="rId3"/>
    <sheet name="หมายเหตุ2 รายจ่ายรอจ่าย" sheetId="4" r:id="rId4"/>
    <sheet name="หมายเหตุ3 เงินรับฝาก" sheetId="5" r:id="rId5"/>
    <sheet name="หมายเหตุ4อุดหนุนเฉพาะกิจค้าง" sheetId="6" r:id="rId6"/>
    <sheet name="งบรับจ่ายปี56" sheetId="7" r:id="rId7"/>
    <sheet name="งบเงินสะสม" sheetId="8" r:id="rId8"/>
    <sheet name="กระดาษทำการ56" sheetId="9" r:id="rId9"/>
  </sheets>
  <definedNames>
    <definedName name="_xlnm.Print_Titles" localSheetId="2">'หมายเหตุ1รายจ่ายค้างจ่าย'!$1:$6</definedName>
  </definedNames>
  <calcPr fullCalcOnLoad="1"/>
</workbook>
</file>

<file path=xl/sharedStrings.xml><?xml version="1.0" encoding="utf-8"?>
<sst xmlns="http://schemas.openxmlformats.org/spreadsheetml/2006/main" count="321" uniqueCount="246">
  <si>
    <t xml:space="preserve">                                                                         </t>
  </si>
  <si>
    <t>งบแสดงฐานะการเงิน</t>
  </si>
  <si>
    <t>ทรัพย์สิน</t>
  </si>
  <si>
    <t>รายได้ค้างรับ</t>
  </si>
  <si>
    <t>รวม</t>
  </si>
  <si>
    <t>หนี้สินและเงินสะสม</t>
  </si>
  <si>
    <t>งบทรัพย์สิน</t>
  </si>
  <si>
    <t>ประเภททรัพย์สิน</t>
  </si>
  <si>
    <t>ยอดยกมาจาก</t>
  </si>
  <si>
    <t>รับเพิ่ม</t>
  </si>
  <si>
    <t>จำหน่าย</t>
  </si>
  <si>
    <t>ยกไปงวดหน้า</t>
  </si>
  <si>
    <t>ทรัพย์สินเกิดจาก</t>
  </si>
  <si>
    <t>จำนวน</t>
  </si>
  <si>
    <t>งวดก่อน</t>
  </si>
  <si>
    <t>งวดนี้</t>
  </si>
  <si>
    <t>ก</t>
  </si>
  <si>
    <t xml:space="preserve">     ที่ดิน</t>
  </si>
  <si>
    <t xml:space="preserve">     อาคาร</t>
  </si>
  <si>
    <t>ข</t>
  </si>
  <si>
    <t>รายจ่ายค้างจ่าย</t>
  </si>
  <si>
    <t>เงินสะสม</t>
  </si>
  <si>
    <t>องค์การบริหารส่วนตำบลสำมะโรง</t>
  </si>
  <si>
    <t>องค์การบริหารส่วนตำบลสำมะโรง อำเภอเมือง  จังหวัดเพชรบุรี</t>
  </si>
  <si>
    <t>ทรัพย์สินตามงบทรัพย์สิน</t>
  </si>
  <si>
    <t>ลูกหนี้เงินยืมเงินสะสม</t>
  </si>
  <si>
    <t>เงินอุดหนุนทั่วไปฝากจังหวัด</t>
  </si>
  <si>
    <t>เงินสดในมือ</t>
  </si>
  <si>
    <t>เงินสด</t>
  </si>
  <si>
    <t>ธนาคารกรุงไทย สาขาพระนครคีรี</t>
  </si>
  <si>
    <t>ประเภทกระแสรายวัน เลขที่ 731-6-00799-0</t>
  </si>
  <si>
    <t>ประเภทออมทรัพย์ อบต. เลขที่ 731-1-07378-2</t>
  </si>
  <si>
    <t>ประเภทออมทรัพย์ ศก.ชช.เลขที่ 731-1-18295-6</t>
  </si>
  <si>
    <t>ทุนทรัพย์สิน</t>
  </si>
  <si>
    <t>เงินทุนสำรองเงินสะสม</t>
  </si>
  <si>
    <t>รายจ่ายรอจ่าย</t>
  </si>
  <si>
    <t xml:space="preserve">                               องค์การบริหารส่วนตำบลสำมะโรง  อำเภอเมืองเพชรบุรี  จังหวัดเพชรบุรี                              </t>
  </si>
  <si>
    <t>รายได้องค์การบริหารส่วนตำบล</t>
  </si>
  <si>
    <t>ก.อสังหาริมทรัพย์</t>
  </si>
  <si>
    <t>ข.สังหาริมทรัพย์</t>
  </si>
  <si>
    <t>ธนาคาร ธกส. สาขาเพชรบุรี</t>
  </si>
  <si>
    <t>ประเภทฝากประจำ เลขที่ 004-4-15461-1</t>
  </si>
  <si>
    <r>
      <t xml:space="preserve">หัก </t>
    </r>
    <r>
      <rPr>
        <sz val="12"/>
        <rFont val="Angsana New"/>
        <family val="1"/>
      </rPr>
      <t>รายได้ค้างรับ</t>
    </r>
  </si>
  <si>
    <t>หมายเหตุ 1</t>
  </si>
  <si>
    <t>องค์การบริหารส่วนตำบลสำมะโรง  อำเภอเมือง  จังหวัดเพชรบุรี</t>
  </si>
  <si>
    <t>รายรับจริง</t>
  </si>
  <si>
    <t>รายรับ</t>
  </si>
  <si>
    <t>-</t>
  </si>
  <si>
    <t>+</t>
  </si>
  <si>
    <t xml:space="preserve">          งบกลาง</t>
  </si>
  <si>
    <t xml:space="preserve">          เงินเดือน(การเมือง)</t>
  </si>
  <si>
    <t xml:space="preserve">          เงินเดือน(ประจำ)</t>
  </si>
  <si>
    <t xml:space="preserve">          ค่าตอบแทน</t>
  </si>
  <si>
    <t xml:space="preserve">          ค่าใช้สอย</t>
  </si>
  <si>
    <t xml:space="preserve">          ค่าวัสดุ</t>
  </si>
  <si>
    <t xml:space="preserve">          ค่าสาธารณูปโภค</t>
  </si>
  <si>
    <t xml:space="preserve">          เงินอุดหนุน</t>
  </si>
  <si>
    <t xml:space="preserve">          ค่าครุภัณฑ์</t>
  </si>
  <si>
    <t xml:space="preserve">          ค่าที่ดินและสิ่งก่อสร้าง</t>
  </si>
  <si>
    <t xml:space="preserve">          รายจ่ายอื่น</t>
  </si>
  <si>
    <t>รายการ</t>
  </si>
  <si>
    <t>รหัส</t>
  </si>
  <si>
    <t>ใบผ่านรายการ รายการปรับปรุง</t>
  </si>
  <si>
    <t>ใบผ่านรายการ(ปิดบัญชี)</t>
  </si>
  <si>
    <t>บัญชี</t>
  </si>
  <si>
    <t>เดบิต</t>
  </si>
  <si>
    <t>เครดิต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</si>
  <si>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</si>
  <si>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</si>
  <si>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</si>
  <si>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</si>
  <si>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</si>
  <si>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</si>
  <si>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</si>
  <si>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เงินรับฝาก</t>
  </si>
  <si>
    <t>กองทุนสำรองเงินสะสม</t>
  </si>
  <si>
    <t>เงินฝากกรุงไทยออมทรัพย์ เลขที่731-1-07378-2</t>
  </si>
  <si>
    <t>เงินฝากกรุงไทยออมทรัพย์ เลขที่731-1-18295-6</t>
  </si>
  <si>
    <t>เงินฝาก ธกส. ประจำ เลขที่ 004-4-15461-6</t>
  </si>
  <si>
    <t>งบกลาง</t>
  </si>
  <si>
    <t>เงินเดือน(ฝ่ายการเมือง)</t>
  </si>
  <si>
    <t>เงินเดือน(ฝ่ายประจำ)</t>
  </si>
  <si>
    <t>รายรับ(หมายเหตุประกอบงบ5)</t>
  </si>
  <si>
    <t>รายรับ(เงินอุดหนุน)</t>
  </si>
  <si>
    <t>รายจ่ายรอจ่าย(หมายเหตุประกอบงบ4)</t>
  </si>
  <si>
    <t>110201</t>
  </si>
  <si>
    <t>110203</t>
  </si>
  <si>
    <t>110202</t>
  </si>
  <si>
    <t>510000</t>
  </si>
  <si>
    <t>521000</t>
  </si>
  <si>
    <t>522000</t>
  </si>
  <si>
    <t>531000</t>
  </si>
  <si>
    <t>532000</t>
  </si>
  <si>
    <t>533000</t>
  </si>
  <si>
    <t>534000</t>
  </si>
  <si>
    <t>560000</t>
  </si>
  <si>
    <t>541000</t>
  </si>
  <si>
    <t>542000</t>
  </si>
  <si>
    <t>300000</t>
  </si>
  <si>
    <t>320000</t>
  </si>
  <si>
    <t>400000</t>
  </si>
  <si>
    <t>230100</t>
  </si>
  <si>
    <t>210402</t>
  </si>
  <si>
    <t>210300</t>
  </si>
  <si>
    <t>210500</t>
  </si>
  <si>
    <t>งบเงินสะสม</t>
  </si>
  <si>
    <t>ยอดคงเหลือตามบัญชี ณ 30 กันยายน 2555</t>
  </si>
  <si>
    <r>
      <t xml:space="preserve">บวก </t>
    </r>
    <r>
      <rPr>
        <sz val="16"/>
        <rFont val="Angsana New"/>
        <family val="1"/>
      </rPr>
      <t>รายรับจริงสูงกว่ารายจ่ายจริงหลังจากหักทุนสำรองสะสม</t>
    </r>
  </si>
  <si>
    <r>
      <t>บวก</t>
    </r>
    <r>
      <rPr>
        <sz val="16"/>
        <rFont val="Angsana New"/>
        <family val="1"/>
      </rPr>
      <t xml:space="preserve"> รายจ่ายค้างจ่ายเหลือจ่าย</t>
    </r>
  </si>
  <si>
    <r>
      <t>หัก</t>
    </r>
    <r>
      <rPr>
        <sz val="16"/>
        <rFont val="Angsana New"/>
        <family val="1"/>
      </rPr>
      <t xml:space="preserve"> จ่ายขาดเงินสะสม</t>
    </r>
  </si>
  <si>
    <r>
      <t xml:space="preserve">บวก </t>
    </r>
    <r>
      <rPr>
        <sz val="16"/>
        <rFont val="Angsana New"/>
        <family val="1"/>
      </rPr>
      <t>รับเงินส่งคืนเงินสะสมระหว่างปี</t>
    </r>
  </si>
  <si>
    <r>
      <t xml:space="preserve">หัก </t>
    </r>
    <r>
      <rPr>
        <sz val="16"/>
        <rFont val="Angsana New"/>
        <family val="1"/>
      </rPr>
      <t>ปรับปรุงบัญชีรายได้ค้างรับสิ้นปีงบประมาณ</t>
    </r>
  </si>
  <si>
    <t>เงินฝากกองทุนส่งเสริมกิจการ อบต.</t>
  </si>
  <si>
    <t>จำนวนเงิน (บาท)</t>
  </si>
  <si>
    <t>*</t>
  </si>
  <si>
    <t>เงินสะสมรับระหว่างปีงบประมาณ</t>
  </si>
  <si>
    <t>เดือน</t>
  </si>
  <si>
    <t>รับคืนเบี้ยยังชีพผู้สูงอายุ</t>
  </si>
  <si>
    <t>จำนวนเงิน</t>
  </si>
  <si>
    <t>รวมรับเงินส่งคืนเงินสะสมระหว่างปี</t>
  </si>
  <si>
    <t xml:space="preserve">เงินสะสม </t>
  </si>
  <si>
    <t>รายจ่ายค้างจ่าย(หมายเหตุ 1)</t>
  </si>
  <si>
    <t>รายจ่ายรอจ่าย(หมายเหตุ 2)</t>
  </si>
  <si>
    <t>เงินรับฝาก(หมายเหตุ 3)</t>
  </si>
  <si>
    <t>เงินอุดหนุนเฉพาะกิจค้างจ่าย(หมายเหตุ 4)</t>
  </si>
  <si>
    <r>
      <t xml:space="preserve">บวก </t>
    </r>
    <r>
      <rPr>
        <sz val="12"/>
        <rFont val="Angsana New"/>
        <family val="1"/>
      </rPr>
      <t>รับเงินคืนเงินสะสมระหว่างปี</t>
    </r>
  </si>
  <si>
    <r>
      <t xml:space="preserve">หัก </t>
    </r>
    <r>
      <rPr>
        <sz val="12"/>
        <rFont val="Angsana New"/>
        <family val="1"/>
      </rPr>
      <t>เงินทุนสำรองเงินสะสมประจำปี</t>
    </r>
  </si>
  <si>
    <t>หมวด/ประเภท</t>
  </si>
  <si>
    <t>ก่อหนี้ผูกพัน</t>
  </si>
  <si>
    <t>ไม่ก่อหนี้</t>
  </si>
  <si>
    <t>เบิกจ่ายแล้ว</t>
  </si>
  <si>
    <t>คงเหลือ</t>
  </si>
  <si>
    <t>หมายเหตุ</t>
  </si>
  <si>
    <t>องค์การบริหารส่วนตำบลสำมะโรง อำเภอเมือง จังหวัดเพชรบุรี</t>
  </si>
  <si>
    <t>หมวดค่าใช้สอย</t>
  </si>
  <si>
    <t>หมวดค่าที่ดินและสิ่งก่อสร้าง</t>
  </si>
  <si>
    <t xml:space="preserve">     โครงการวารสารสัมพันธ์ อบต.สำมะโรง</t>
  </si>
  <si>
    <t>หมายเหตุ 2</t>
  </si>
  <si>
    <t>(บาท)</t>
  </si>
  <si>
    <t>หมวดค่าตอบแทน</t>
  </si>
  <si>
    <t xml:space="preserve">     ค่าตอบแทนผู้ปฏิบัติราชการอันเป็นประโยชน์แก่องค์กรปกครองส่วนท้องถิ่น(สำนักปลัด)</t>
  </si>
  <si>
    <t xml:space="preserve">     ค่าตอบแทนผู้ปฏิบัติราชการอันเป็นประโยชน์แก่องค์กรปกครองส่วนท้องถิ่น(ส่วนการคลัง)</t>
  </si>
  <si>
    <t xml:space="preserve">     ค่าตอบแทนผู้ปฏิบัติราชการอันเป็นประโยชน์แก่องค์กรปกครองส่วนท้องถิ่น(ส่วนโยธา)</t>
  </si>
  <si>
    <t xml:space="preserve">     ค่าตอบแทนผู้ปฏิบัติราชการอันเป็นประโยชน์แก่องค์กรปกครองส่วนท้องถิ่น(ส่วนการศึกษา)</t>
  </si>
  <si>
    <t>ลำดับ</t>
  </si>
  <si>
    <t>ที่</t>
  </si>
  <si>
    <t>เงินอุดหนุนเฉพาะกิจค้างจ่าย</t>
  </si>
  <si>
    <t>ใบอนุมัติประจำงวด</t>
  </si>
  <si>
    <t>จำนวเงิน</t>
  </si>
  <si>
    <t>หมายเหตุ 3</t>
  </si>
  <si>
    <t>หมายเหตุ  ประกอบงบแสดงฐานะการเงิน</t>
  </si>
  <si>
    <t>ภาษีหัก ณที่จ่าย</t>
  </si>
  <si>
    <t xml:space="preserve"> เงินประกันสัญญา</t>
  </si>
  <si>
    <t>ค่าใช้จ่ายในการจัดเก็บภาษีบำรุงท้องที่ 5%</t>
  </si>
  <si>
    <t>ส่วนลดในการจัดเก็บ ภบท.6%</t>
  </si>
  <si>
    <t>หมายเหตุ 4</t>
  </si>
  <si>
    <t xml:space="preserve">           หมวดภาษีอากร</t>
  </si>
  <si>
    <t xml:space="preserve">           หมวดค่าธรรมเนียม ค่าปรับและใบอนุญาต</t>
  </si>
  <si>
    <t xml:space="preserve">           หมวดรายได้จากทรัพย์สิน</t>
  </si>
  <si>
    <t xml:space="preserve">           หมวดรายได้เบ็ดเตล็ด</t>
  </si>
  <si>
    <t xml:space="preserve">           หมวดรายได้จากทุน</t>
  </si>
  <si>
    <t xml:space="preserve">           หมวดรัฐบาลจัดสรรให้</t>
  </si>
  <si>
    <t xml:space="preserve">           หมวดเงินอุดหนุนทั่วไป</t>
  </si>
  <si>
    <t>ประมาณการรายรับ</t>
  </si>
  <si>
    <t xml:space="preserve">+ </t>
  </si>
  <si>
    <t xml:space="preserve">สูง  </t>
  </si>
  <si>
    <t xml:space="preserve"> ต่ำ</t>
  </si>
  <si>
    <t xml:space="preserve">           เงินอุดหนุนเฉพาะกิจ</t>
  </si>
  <si>
    <t xml:space="preserve">                               รวมรายรับทั้งสิ้น</t>
  </si>
  <si>
    <t xml:space="preserve">          รวมเงินรายรับตามประมาณการ</t>
  </si>
  <si>
    <t>รายจ่าย</t>
  </si>
  <si>
    <t xml:space="preserve">          รวมรายจ่ายตามประมาณการ</t>
  </si>
  <si>
    <t xml:space="preserve">          เงินอุดหนุนเฉพาะกิจ</t>
  </si>
  <si>
    <t xml:space="preserve">                                รวมรายจ่ายทั้งสิ้น</t>
  </si>
  <si>
    <t xml:space="preserve">                               รายรับสูงกว่ารายจ่าย</t>
  </si>
  <si>
    <t>เงินรับฝาก(หมายเหตุประกอบงบ3)</t>
  </si>
  <si>
    <t>รายจ่ายค้างจ่าย(หมายเหตุประกอบงบ1)</t>
  </si>
  <si>
    <t>เงินอุดหนุนค้างจ่าย(หมายเหตุประกอบงบ4)</t>
  </si>
  <si>
    <t>ประมาณการรายจ่าย</t>
  </si>
  <si>
    <t>รายจ่ายจริง</t>
  </si>
  <si>
    <t>เงินฝากจังหวัด</t>
  </si>
  <si>
    <t>เงินเดือน(ฝ่ายประจำ)(ก)</t>
  </si>
  <si>
    <t>ค่าตอบแทน(ก)</t>
  </si>
  <si>
    <t>ค่าใช้สอย(ก)</t>
  </si>
  <si>
    <t>ค่าครุภัณฑ์(ก)</t>
  </si>
  <si>
    <t>งบกลาง(ก)</t>
  </si>
  <si>
    <t>ค่าที่ดินและสิ่งก่อสร้าง(ก)</t>
  </si>
  <si>
    <t>กระดาษทำการองค์การบริหารส่วนตำบลสำมะโรง อำเภอเมืองเพชรบุรี   จังหวัดเพชรบุรี</t>
  </si>
  <si>
    <t>งบทดลอง  ณ  30 กันายน  2556</t>
  </si>
  <si>
    <t>งบแสดงฐานะการเงิน ณ 30 กันยายน 2556</t>
  </si>
  <si>
    <t>รับ</t>
  </si>
  <si>
    <t>จ่าย</t>
  </si>
  <si>
    <t>ต่าง</t>
  </si>
  <si>
    <t>เข้าสำรอง</t>
  </si>
  <si>
    <t>เข้าสะสม</t>
  </si>
  <si>
    <t>จัดซื้อเครื่องมัลติมีเดียโปรเจคเตอร์</t>
  </si>
  <si>
    <t>โครงการก่อสร้างโรงจอดรถขององค์การบริหารส่วนตำบลสำมะโรง</t>
  </si>
  <si>
    <t>จัดซื้อเตียงปฐมพยาบาล</t>
  </si>
  <si>
    <t>จัดซื้อเครื่องหาพิกัดด้วยสัญญาณดาวเทียม (GPS)</t>
  </si>
  <si>
    <t>ชุดรับแขก</t>
  </si>
  <si>
    <t>จัดซื้อโต๊ะทำงานพร้อมเก้าอี้</t>
  </si>
  <si>
    <t>จัดซื้อโต๊ะประชุมสภาฯ พร้อมเก้าอี้ประชุม</t>
  </si>
  <si>
    <t>จัดซื้อตู้เย็น</t>
  </si>
  <si>
    <t>จัดซื้อเครื่องถ่ายเอกสาร</t>
  </si>
  <si>
    <t>จัดซื้อเครื่องคอมพิวเตอร์โน๊ตบุ๊ค</t>
  </si>
  <si>
    <t>โครงการลาดยางทับถนนคอนกรีตซุ้มวัดลาดโพธิ์ถึงบ้านนายทิม</t>
  </si>
  <si>
    <t>โครงการก่อสร้างถนนคอนกรีตเสริมเหล็กพร้อมรางระบายน้ำคอนกรีตเสริมเหล็กฯ</t>
  </si>
  <si>
    <t>โครงการก่อสร้างถนนลูกรัง/หินคลุก ถนนสายนายไทรถึงโพพระ</t>
  </si>
  <si>
    <t>โครงการปรับปรุงถนนลูกรังสายเลียบคล้องทิ้งน้ำ ดี 23</t>
  </si>
  <si>
    <t>โครงการก่อสร้างรางระบายน้ำ คอนกรีตเสริมเหล็กทางเข้าบ้านนายสมศักดิ์ วิบูลย์ศักดิ์</t>
  </si>
  <si>
    <t>โครงการก่อสร้างถนนคอนกรีตเสริมเหล็กเลียบคลองทิ้งน้ำ ดี 23</t>
  </si>
  <si>
    <t>โครงการก่อสร้างถนนลูกรัง/หินคลุก สายทางเข้าที่ทำการ อบต.สำมะโรงฯ</t>
  </si>
  <si>
    <t>ปรับปรุงถนนลูกรังสายเกาะเกิด หมู่ที่ 1,5,7</t>
  </si>
  <si>
    <t>โครงการลาดยางถนนคอนกรีตซอยบ้านนายสมใจ ฯ</t>
  </si>
  <si>
    <t>โครงการถมที่บริเวณด้านหลังที่ทำการองค์การบริหารส่วนตำบลสำมะโรงหลังใหม่</t>
  </si>
  <si>
    <t>เงินฝากกรุงไทยกระแส เลขที่ 731-6-007990-0</t>
  </si>
  <si>
    <t>ณ วันที่ 30 กันยายน 2556</t>
  </si>
  <si>
    <t>เงินทุนโครงการเศรษฐกิจชุมชน</t>
  </si>
  <si>
    <t>ปีงบประมาณ 2556</t>
  </si>
  <si>
    <t xml:space="preserve">      โครงการก่อสร้างถนน คสล.สาย 3 แยกหน้าวัดสำมะโรงสะพานคอนกรีต</t>
  </si>
  <si>
    <t xml:space="preserve">       ม.3,4 ต.สำมะโรง</t>
  </si>
  <si>
    <t xml:space="preserve">       ติดตั้งโคมไฟฟ้าส่องสว่างบริเวณถนนลาดยางสายคลองชลประทาน</t>
  </si>
  <si>
    <t xml:space="preserve">      ตอนเพรียง ม.1,5,7</t>
  </si>
  <si>
    <t>ณ วันที่ 30 กันยายน พ.ศ. 2556</t>
  </si>
  <si>
    <t>ยอดยกมา ณ วันที่ 1 ตุลาคม 2555</t>
  </si>
  <si>
    <t>รับคืนเงินเหลือจ่ายโครงการสร้างรั้วอำเภอให้เข้มแข็งฯ</t>
  </si>
  <si>
    <t>ปรับปรุงบัญชีเงินรายจ่ายรอจ่ายเหลือจ่าย</t>
  </si>
  <si>
    <t>พ.ย..-54</t>
  </si>
  <si>
    <t>เงินสะสม ณ วันที่ 30 กันยายน 2556 ประกอบด้วย</t>
  </si>
  <si>
    <t>รับคืนศูนย์จัดซื้อจัดจ้างฯ</t>
  </si>
  <si>
    <t>เงินบริจาค</t>
  </si>
  <si>
    <t xml:space="preserve">    1. ครุภัณฑ์สำนักงาน</t>
  </si>
  <si>
    <t xml:space="preserve">    2. ครุภัณฑ์ไฟฟ้าและวิทยุ</t>
  </si>
  <si>
    <t xml:space="preserve">   3. ครุภัณฑ์โฆษณาและเผยแพร่</t>
  </si>
  <si>
    <t xml:space="preserve">   4. ครุภัณฑ์สำรวจ</t>
  </si>
  <si>
    <t xml:space="preserve">  5. ครุภัณฑ์งานบ้านงานครัว</t>
  </si>
  <si>
    <t xml:space="preserve">   6. ครุภัณฑ์ยานพาหนะและขนส่ง</t>
  </si>
  <si>
    <t xml:space="preserve">   7. ครุภัณฑ์การศึกษา</t>
  </si>
  <si>
    <t xml:space="preserve">   8. ครุภัณฑ์วิทยาศาสตร์และการแพทย์</t>
  </si>
  <si>
    <t xml:space="preserve">   9. ครุภัณฑ์อื่น</t>
  </si>
  <si>
    <t>เงินสะสม 1 ตุลาคม 2555</t>
  </si>
  <si>
    <r>
      <t>บวก ราย</t>
    </r>
    <r>
      <rPr>
        <sz val="12"/>
        <rFont val="Angsana New"/>
        <family val="1"/>
      </rPr>
      <t>รับจริงสูงกว่าจ่ายจริง ปี 2556</t>
    </r>
  </si>
  <si>
    <t>เงินสะสม 30 กันยายน 2556</t>
  </si>
  <si>
    <t>หัก จ่ายขาดเงินสะสมระหว่างปี</t>
  </si>
  <si>
    <t>งบรายรับ-รายจ่าย ตามงบประมาณ  ประจำปี  2556</t>
  </si>
  <si>
    <t>ตั้งแต่วันที่ 1 ตุลาคม  2555  ถึงวันที่ 30 กันยายน  2556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</si>
</sst>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_ ;\-#,##0.00\ "/>
    <numFmt numFmtId="200" formatCode="_-* #,##0.000_-;\-* #,##0.000_-;_-* &quot;-&quot;??_-;_-@_-"/>
  </numFmts>
  <fonts count="55">
    <font>
      <sz val="10"/>
      <name val="Arial"/>
      <family val="0"/>
    </font>
    <font>
      <sz val="16"/>
      <name val="Angsana New"/>
      <family val="1"/>
    </font>
    <font>
      <sz val="8"/>
      <name val="Arial"/>
      <family val="0"/>
    </font>
    <font>
      <b/>
      <sz val="16"/>
      <name val="Angsana New"/>
      <family val="1"/>
    </font>
    <font>
      <sz val="16"/>
      <name val="Cordia New"/>
      <family val="0"/>
    </font>
    <font>
      <sz val="14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ngsana New"/>
      <family val="1"/>
    </font>
    <font>
      <b/>
      <sz val="12"/>
      <name val="Angsana New"/>
      <family val="1"/>
    </font>
    <font>
      <b/>
      <u val="doubleAccounting"/>
      <sz val="12"/>
      <name val="Angsana New"/>
      <family val="1"/>
    </font>
    <font>
      <u val="singleAccounting"/>
      <sz val="12"/>
      <name val="Angsana New"/>
      <family val="1"/>
    </font>
    <font>
      <u val="doubleAccounting"/>
      <sz val="12"/>
      <name val="Angsana New"/>
      <family val="1"/>
    </font>
    <font>
      <sz val="14"/>
      <name val="Cordia New"/>
      <family val="0"/>
    </font>
    <font>
      <b/>
      <sz val="14"/>
      <name val="Angsana New"/>
      <family val="1"/>
    </font>
    <font>
      <b/>
      <u val="single"/>
      <sz val="16"/>
      <name val="Angsana New"/>
      <family val="1"/>
    </font>
    <font>
      <b/>
      <u val="doubleAccounting"/>
      <sz val="16"/>
      <name val="Angsana New"/>
      <family val="1"/>
    </font>
    <font>
      <u val="singleAccounting"/>
      <sz val="16"/>
      <name val="Angsana New"/>
      <family val="1"/>
    </font>
    <font>
      <b/>
      <u val="single"/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9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194" fontId="1" fillId="0" borderId="0" xfId="38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94" fontId="1" fillId="0" borderId="10" xfId="38" applyFont="1" applyBorder="1" applyAlignment="1">
      <alignment/>
    </xf>
    <xf numFmtId="0" fontId="1" fillId="0" borderId="12" xfId="0" applyFont="1" applyBorder="1" applyAlignment="1">
      <alignment/>
    </xf>
    <xf numFmtId="194" fontId="1" fillId="0" borderId="12" xfId="38" applyFont="1" applyBorder="1" applyAlignment="1">
      <alignment/>
    </xf>
    <xf numFmtId="194" fontId="1" fillId="0" borderId="12" xfId="38" applyFont="1" applyBorder="1" applyAlignment="1">
      <alignment horizontal="center"/>
    </xf>
    <xf numFmtId="0" fontId="3" fillId="0" borderId="12" xfId="0" applyFont="1" applyBorder="1" applyAlignment="1">
      <alignment/>
    </xf>
    <xf numFmtId="0" fontId="1" fillId="0" borderId="11" xfId="0" applyFont="1" applyBorder="1" applyAlignment="1">
      <alignment/>
    </xf>
    <xf numFmtId="194" fontId="1" fillId="0" borderId="11" xfId="38" applyFont="1" applyBorder="1" applyAlignment="1">
      <alignment/>
    </xf>
    <xf numFmtId="194" fontId="1" fillId="0" borderId="13" xfId="38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/>
    </xf>
    <xf numFmtId="194" fontId="8" fillId="0" borderId="0" xfId="38" applyFont="1" applyAlignment="1">
      <alignment/>
    </xf>
    <xf numFmtId="0" fontId="8" fillId="0" borderId="12" xfId="0" applyFont="1" applyBorder="1" applyAlignment="1">
      <alignment/>
    </xf>
    <xf numFmtId="194" fontId="8" fillId="0" borderId="12" xfId="38" applyFont="1" applyBorder="1" applyAlignment="1">
      <alignment/>
    </xf>
    <xf numFmtId="0" fontId="8" fillId="0" borderId="14" xfId="0" applyFont="1" applyBorder="1" applyAlignment="1">
      <alignment/>
    </xf>
    <xf numFmtId="194" fontId="8" fillId="0" borderId="14" xfId="38" applyFont="1" applyBorder="1" applyAlignment="1">
      <alignment/>
    </xf>
    <xf numFmtId="194" fontId="11" fillId="0" borderId="12" xfId="38" applyFont="1" applyBorder="1" applyAlignment="1">
      <alignment/>
    </xf>
    <xf numFmtId="194" fontId="8" fillId="0" borderId="15" xfId="38" applyFont="1" applyBorder="1" applyAlignment="1">
      <alignment/>
    </xf>
    <xf numFmtId="194" fontId="8" fillId="0" borderId="16" xfId="38" applyFont="1" applyBorder="1" applyAlignment="1">
      <alignment/>
    </xf>
    <xf numFmtId="194" fontId="12" fillId="0" borderId="17" xfId="38" applyFont="1" applyBorder="1" applyAlignment="1">
      <alignment/>
    </xf>
    <xf numFmtId="194" fontId="8" fillId="0" borderId="17" xfId="38" applyFont="1" applyBorder="1" applyAlignment="1">
      <alignment/>
    </xf>
    <xf numFmtId="0" fontId="8" fillId="0" borderId="17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9" fillId="0" borderId="19" xfId="0" applyFont="1" applyBorder="1" applyAlignment="1">
      <alignment/>
    </xf>
    <xf numFmtId="0" fontId="8" fillId="0" borderId="0" xfId="0" applyFont="1" applyBorder="1" applyAlignment="1">
      <alignment/>
    </xf>
    <xf numFmtId="194" fontId="12" fillId="0" borderId="0" xfId="0" applyNumberFormat="1" applyFont="1" applyBorder="1" applyAlignment="1">
      <alignment/>
    </xf>
    <xf numFmtId="194" fontId="8" fillId="0" borderId="0" xfId="38" applyFont="1" applyBorder="1" applyAlignment="1">
      <alignment/>
    </xf>
    <xf numFmtId="194" fontId="12" fillId="0" borderId="0" xfId="38" applyFont="1" applyBorder="1" applyAlignment="1">
      <alignment/>
    </xf>
    <xf numFmtId="0" fontId="8" fillId="0" borderId="20" xfId="0" applyFont="1" applyBorder="1" applyAlignment="1">
      <alignment/>
    </xf>
    <xf numFmtId="194" fontId="12" fillId="0" borderId="21" xfId="0" applyNumberFormat="1" applyFont="1" applyBorder="1" applyAlignment="1">
      <alignment/>
    </xf>
    <xf numFmtId="194" fontId="12" fillId="0" borderId="21" xfId="38" applyFont="1" applyBorder="1" applyAlignment="1">
      <alignment/>
    </xf>
    <xf numFmtId="0" fontId="1" fillId="0" borderId="19" xfId="0" applyFont="1" applyBorder="1" applyAlignment="1">
      <alignment/>
    </xf>
    <xf numFmtId="0" fontId="8" fillId="0" borderId="22" xfId="0" applyFont="1" applyBorder="1" applyAlignment="1">
      <alignment/>
    </xf>
    <xf numFmtId="194" fontId="3" fillId="0" borderId="0" xfId="38" applyFont="1" applyAlignment="1">
      <alignment/>
    </xf>
    <xf numFmtId="0" fontId="5" fillId="0" borderId="0" xfId="48" applyFont="1">
      <alignment/>
      <protection/>
    </xf>
    <xf numFmtId="0" fontId="13" fillId="0" borderId="0" xfId="48">
      <alignment/>
      <protection/>
    </xf>
    <xf numFmtId="0" fontId="14" fillId="0" borderId="23" xfId="48" applyFont="1" applyBorder="1" applyAlignment="1">
      <alignment horizontal="center"/>
      <protection/>
    </xf>
    <xf numFmtId="49" fontId="14" fillId="0" borderId="23" xfId="48" applyNumberFormat="1" applyFont="1" applyBorder="1" applyAlignment="1">
      <alignment horizontal="center"/>
      <protection/>
    </xf>
    <xf numFmtId="0" fontId="14" fillId="0" borderId="0" xfId="48" applyFont="1">
      <alignment/>
      <protection/>
    </xf>
    <xf numFmtId="43" fontId="5" fillId="0" borderId="23" xfId="40" applyFont="1" applyBorder="1" applyAlignment="1">
      <alignment/>
    </xf>
    <xf numFmtId="43" fontId="5" fillId="0" borderId="23" xfId="40" applyFont="1" applyBorder="1" applyAlignment="1">
      <alignment horizontal="center"/>
    </xf>
    <xf numFmtId="43" fontId="5" fillId="0" borderId="0" xfId="40" applyFont="1" applyAlignment="1">
      <alignment/>
    </xf>
    <xf numFmtId="43" fontId="5" fillId="0" borderId="10" xfId="40" applyFont="1" applyBorder="1" applyAlignment="1">
      <alignment/>
    </xf>
    <xf numFmtId="43" fontId="5" fillId="0" borderId="11" xfId="40" applyFont="1" applyBorder="1" applyAlignment="1">
      <alignment/>
    </xf>
    <xf numFmtId="0" fontId="5" fillId="0" borderId="0" xfId="48" applyFont="1" applyAlignment="1">
      <alignment/>
      <protection/>
    </xf>
    <xf numFmtId="0" fontId="13" fillId="0" borderId="0" xfId="48" applyFont="1">
      <alignment/>
      <protection/>
    </xf>
    <xf numFmtId="0" fontId="5" fillId="0" borderId="0" xfId="48" applyFont="1" applyFill="1" applyBorder="1" applyAlignment="1">
      <alignment/>
      <protection/>
    </xf>
    <xf numFmtId="0" fontId="8" fillId="0" borderId="0" xfId="49" applyFont="1">
      <alignment/>
      <protection/>
    </xf>
    <xf numFmtId="0" fontId="13" fillId="0" borderId="0" xfId="49">
      <alignment/>
      <protection/>
    </xf>
    <xf numFmtId="0" fontId="8" fillId="0" borderId="12" xfId="49" applyFont="1" applyBorder="1">
      <alignment/>
      <protection/>
    </xf>
    <xf numFmtId="0" fontId="9" fillId="0" borderId="10" xfId="49" applyFont="1" applyBorder="1" applyAlignment="1">
      <alignment horizontal="center"/>
      <protection/>
    </xf>
    <xf numFmtId="0" fontId="9" fillId="0" borderId="23" xfId="49" applyFont="1" applyBorder="1" applyAlignment="1">
      <alignment horizontal="center"/>
      <protection/>
    </xf>
    <xf numFmtId="0" fontId="9" fillId="0" borderId="11" xfId="49" applyFont="1" applyBorder="1" applyAlignment="1">
      <alignment horizontal="center"/>
      <protection/>
    </xf>
    <xf numFmtId="49" fontId="8" fillId="0" borderId="12" xfId="49" applyNumberFormat="1" applyFont="1" applyBorder="1" applyAlignment="1">
      <alignment horizontal="center"/>
      <protection/>
    </xf>
    <xf numFmtId="43" fontId="8" fillId="0" borderId="12" xfId="41" applyFont="1" applyBorder="1" applyAlignment="1">
      <alignment/>
    </xf>
    <xf numFmtId="0" fontId="8" fillId="0" borderId="11" xfId="49" applyFont="1" applyBorder="1">
      <alignment/>
      <protection/>
    </xf>
    <xf numFmtId="49" fontId="8" fillId="0" borderId="11" xfId="49" applyNumberFormat="1" applyFont="1" applyBorder="1">
      <alignment/>
      <protection/>
    </xf>
    <xf numFmtId="43" fontId="8" fillId="0" borderId="13" xfId="41" applyFont="1" applyBorder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194" fontId="16" fillId="0" borderId="0" xfId="38" applyFont="1" applyAlignment="1">
      <alignment/>
    </xf>
    <xf numFmtId="194" fontId="17" fillId="0" borderId="0" xfId="38" applyFont="1" applyAlignment="1">
      <alignment/>
    </xf>
    <xf numFmtId="0" fontId="3" fillId="0" borderId="23" xfId="0" applyFont="1" applyBorder="1" applyAlignment="1">
      <alignment horizontal="center"/>
    </xf>
    <xf numFmtId="17" fontId="1" fillId="0" borderId="23" xfId="0" applyNumberFormat="1" applyFont="1" applyBorder="1" applyAlignment="1">
      <alignment/>
    </xf>
    <xf numFmtId="0" fontId="1" fillId="0" borderId="23" xfId="0" applyFont="1" applyBorder="1" applyAlignment="1">
      <alignment/>
    </xf>
    <xf numFmtId="194" fontId="1" fillId="0" borderId="23" xfId="38" applyFont="1" applyBorder="1" applyAlignment="1">
      <alignment/>
    </xf>
    <xf numFmtId="17" fontId="1" fillId="0" borderId="10" xfId="0" applyNumberFormat="1" applyFont="1" applyBorder="1" applyAlignment="1">
      <alignment/>
    </xf>
    <xf numFmtId="17" fontId="1" fillId="0" borderId="12" xfId="0" applyNumberFormat="1" applyFont="1" applyBorder="1" applyAlignment="1">
      <alignment/>
    </xf>
    <xf numFmtId="17" fontId="1" fillId="0" borderId="11" xfId="0" applyNumberFormat="1" applyFont="1" applyBorder="1" applyAlignment="1">
      <alignment/>
    </xf>
    <xf numFmtId="194" fontId="3" fillId="0" borderId="23" xfId="0" applyNumberFormat="1" applyFont="1" applyBorder="1" applyAlignment="1">
      <alignment/>
    </xf>
    <xf numFmtId="0" fontId="5" fillId="0" borderId="0" xfId="48" applyFont="1" applyAlignment="1">
      <alignment horizontal="left"/>
      <protection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5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194" fontId="3" fillId="0" borderId="13" xfId="38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center"/>
    </xf>
    <xf numFmtId="194" fontId="3" fillId="0" borderId="25" xfId="0" applyNumberFormat="1" applyFont="1" applyBorder="1" applyAlignment="1">
      <alignment/>
    </xf>
    <xf numFmtId="49" fontId="5" fillId="0" borderId="23" xfId="40" applyNumberFormat="1" applyFont="1" applyBorder="1" applyAlignment="1">
      <alignment horizontal="center"/>
    </xf>
    <xf numFmtId="43" fontId="14" fillId="0" borderId="23" xfId="40" applyFont="1" applyBorder="1" applyAlignment="1">
      <alignment horizontal="center"/>
    </xf>
    <xf numFmtId="43" fontId="5" fillId="0" borderId="26" xfId="40" applyFont="1" applyBorder="1" applyAlignment="1">
      <alignment/>
    </xf>
    <xf numFmtId="43" fontId="5" fillId="0" borderId="27" xfId="40" applyFont="1" applyBorder="1" applyAlignment="1">
      <alignment/>
    </xf>
    <xf numFmtId="43" fontId="5" fillId="0" borderId="12" xfId="40" applyFont="1" applyBorder="1" applyAlignment="1">
      <alignment/>
    </xf>
    <xf numFmtId="43" fontId="5" fillId="0" borderId="12" xfId="40" applyFont="1" applyBorder="1" applyAlignment="1">
      <alignment horizontal="center"/>
    </xf>
    <xf numFmtId="43" fontId="5" fillId="0" borderId="11" xfId="40" applyFont="1" applyBorder="1" applyAlignment="1">
      <alignment horizontal="center"/>
    </xf>
    <xf numFmtId="194" fontId="5" fillId="0" borderId="12" xfId="38" applyFont="1" applyBorder="1" applyAlignment="1">
      <alignment/>
    </xf>
    <xf numFmtId="0" fontId="18" fillId="0" borderId="24" xfId="48" applyFont="1" applyBorder="1">
      <alignment/>
      <protection/>
    </xf>
    <xf numFmtId="0" fontId="5" fillId="0" borderId="24" xfId="48" applyFont="1" applyBorder="1">
      <alignment/>
      <protection/>
    </xf>
    <xf numFmtId="43" fontId="5" fillId="0" borderId="0" xfId="40" applyFont="1" applyBorder="1" applyAlignment="1">
      <alignment/>
    </xf>
    <xf numFmtId="43" fontId="5" fillId="0" borderId="28" xfId="40" applyFont="1" applyBorder="1" applyAlignment="1">
      <alignment/>
    </xf>
    <xf numFmtId="0" fontId="14" fillId="0" borderId="24" xfId="48" applyFont="1" applyBorder="1">
      <alignment/>
      <protection/>
    </xf>
    <xf numFmtId="0" fontId="14" fillId="0" borderId="29" xfId="48" applyFont="1" applyBorder="1">
      <alignment/>
      <protection/>
    </xf>
    <xf numFmtId="0" fontId="5" fillId="0" borderId="29" xfId="48" applyFont="1" applyBorder="1">
      <alignment/>
      <protection/>
    </xf>
    <xf numFmtId="43" fontId="8" fillId="0" borderId="0" xfId="49" applyNumberFormat="1" applyFont="1">
      <alignment/>
      <protection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7" fontId="1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43" fontId="14" fillId="0" borderId="13" xfId="4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9" fillId="0" borderId="0" xfId="49" applyFont="1" applyAlignment="1">
      <alignment horizontal="center"/>
      <protection/>
    </xf>
    <xf numFmtId="0" fontId="9" fillId="0" borderId="23" xfId="49" applyFont="1" applyBorder="1" applyAlignment="1">
      <alignment horizontal="center" vertical="center"/>
      <protection/>
    </xf>
    <xf numFmtId="0" fontId="9" fillId="0" borderId="23" xfId="49" applyFont="1" applyBorder="1" applyAlignment="1">
      <alignment horizontal="center"/>
      <protection/>
    </xf>
    <xf numFmtId="0" fontId="14" fillId="0" borderId="10" xfId="48" applyFont="1" applyBorder="1" applyAlignment="1">
      <alignment horizontal="center" vertical="center"/>
      <protection/>
    </xf>
    <xf numFmtId="0" fontId="14" fillId="0" borderId="11" xfId="48" applyFont="1" applyBorder="1" applyAlignment="1">
      <alignment horizontal="center" vertical="center"/>
      <protection/>
    </xf>
    <xf numFmtId="0" fontId="14" fillId="0" borderId="0" xfId="48" applyFont="1" applyAlignment="1">
      <alignment horizontal="center"/>
      <protection/>
    </xf>
    <xf numFmtId="0" fontId="14" fillId="0" borderId="26" xfId="48" applyFont="1" applyBorder="1" applyAlignment="1">
      <alignment horizontal="center"/>
      <protection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54" fillId="0" borderId="0" xfId="49" applyFont="1">
      <alignment/>
      <protection/>
    </xf>
    <xf numFmtId="43" fontId="54" fillId="0" borderId="0" xfId="49" applyNumberFormat="1" applyFont="1">
      <alignment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_งบการเงินประจำเดือน55" xfId="40"/>
    <cellStyle name="เครื่องหมายจุลภาค_รายงานการ..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_งบการเงินประจำเดือน55" xfId="48"/>
    <cellStyle name="ปกติ_รายงานการ..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25">
      <selection activeCell="A30" sqref="A30:F33"/>
    </sheetView>
  </sheetViews>
  <sheetFormatPr defaultColWidth="9.140625" defaultRowHeight="12.75"/>
  <cols>
    <col min="1" max="1" width="29.421875" style="1" customWidth="1"/>
    <col min="2" max="2" width="10.57421875" style="1" bestFit="1" customWidth="1"/>
    <col min="3" max="3" width="11.140625" style="1" customWidth="1"/>
    <col min="4" max="4" width="28.140625" style="1" customWidth="1"/>
    <col min="5" max="5" width="10.421875" style="1" bestFit="1" customWidth="1"/>
    <col min="6" max="6" width="10.57421875" style="1" customWidth="1"/>
    <col min="7" max="16384" width="9.140625" style="1" customWidth="1"/>
  </cols>
  <sheetData>
    <row r="1" spans="1:6" ht="23.25">
      <c r="A1" s="119" t="s">
        <v>23</v>
      </c>
      <c r="B1" s="119"/>
      <c r="C1" s="119"/>
      <c r="D1" s="119"/>
      <c r="E1" s="119"/>
      <c r="F1" s="119"/>
    </row>
    <row r="2" spans="1:6" ht="23.25">
      <c r="A2" s="119" t="s">
        <v>1</v>
      </c>
      <c r="B2" s="119"/>
      <c r="C2" s="119"/>
      <c r="D2" s="119"/>
      <c r="E2" s="119"/>
      <c r="F2" s="119"/>
    </row>
    <row r="3" spans="1:6" ht="24" thickBot="1">
      <c r="A3" s="119" t="s">
        <v>223</v>
      </c>
      <c r="B3" s="119"/>
      <c r="C3" s="119"/>
      <c r="D3" s="119"/>
      <c r="E3" s="119"/>
      <c r="F3" s="119"/>
    </row>
    <row r="4" spans="1:6" ht="24">
      <c r="A4" s="35" t="s">
        <v>2</v>
      </c>
      <c r="B4" s="30"/>
      <c r="C4" s="31"/>
      <c r="D4" s="35" t="s">
        <v>5</v>
      </c>
      <c r="E4" s="30"/>
      <c r="F4" s="31"/>
    </row>
    <row r="5" spans="1:6" ht="24">
      <c r="A5" s="36" t="s">
        <v>24</v>
      </c>
      <c r="B5" s="26"/>
      <c r="C5" s="32">
        <v>3913542</v>
      </c>
      <c r="D5" s="36" t="s">
        <v>33</v>
      </c>
      <c r="E5" s="26"/>
      <c r="F5" s="32">
        <v>3913542</v>
      </c>
    </row>
    <row r="6" spans="1:6" ht="23.25">
      <c r="A6" s="36" t="s">
        <v>25</v>
      </c>
      <c r="B6" s="26"/>
      <c r="C6" s="33">
        <v>0</v>
      </c>
      <c r="D6" s="36" t="s">
        <v>121</v>
      </c>
      <c r="E6" s="26"/>
      <c r="F6" s="33">
        <v>3670900</v>
      </c>
    </row>
    <row r="7" spans="1:6" ht="23.25">
      <c r="A7" s="36" t="s">
        <v>3</v>
      </c>
      <c r="B7" s="26"/>
      <c r="C7" s="33">
        <v>0</v>
      </c>
      <c r="D7" s="36" t="s">
        <v>122</v>
      </c>
      <c r="E7" s="26"/>
      <c r="F7" s="33">
        <v>714570</v>
      </c>
    </row>
    <row r="8" spans="1:6" ht="23.25">
      <c r="A8" s="36" t="s">
        <v>26</v>
      </c>
      <c r="B8" s="26"/>
      <c r="C8" s="33">
        <v>3050000</v>
      </c>
      <c r="D8" s="36" t="s">
        <v>123</v>
      </c>
      <c r="E8" s="26"/>
      <c r="F8" s="33">
        <v>587926.57</v>
      </c>
    </row>
    <row r="9" spans="1:6" ht="23.25">
      <c r="A9" s="37" t="s">
        <v>27</v>
      </c>
      <c r="B9" s="26"/>
      <c r="C9" s="33"/>
      <c r="D9" s="36" t="s">
        <v>124</v>
      </c>
      <c r="E9" s="26"/>
      <c r="F9" s="33">
        <v>3050000</v>
      </c>
    </row>
    <row r="10" spans="1:6" ht="23.25">
      <c r="A10" s="36" t="s">
        <v>28</v>
      </c>
      <c r="B10" s="26">
        <v>0</v>
      </c>
      <c r="C10" s="33"/>
      <c r="D10" s="36" t="s">
        <v>34</v>
      </c>
      <c r="E10" s="26"/>
      <c r="F10" s="33">
        <v>4650866.57</v>
      </c>
    </row>
    <row r="11" spans="1:6" ht="23.25">
      <c r="A11" s="36" t="s">
        <v>29</v>
      </c>
      <c r="B11" s="26"/>
      <c r="C11" s="33"/>
      <c r="D11" s="36" t="s">
        <v>240</v>
      </c>
      <c r="E11" s="26">
        <v>9885958.37</v>
      </c>
      <c r="F11" s="33"/>
    </row>
    <row r="12" spans="1:6" ht="23.25">
      <c r="A12" s="36" t="s">
        <v>30</v>
      </c>
      <c r="B12" s="26">
        <v>0</v>
      </c>
      <c r="C12" s="33"/>
      <c r="D12" s="37" t="s">
        <v>241</v>
      </c>
      <c r="E12" s="26">
        <v>3399770.01</v>
      </c>
      <c r="F12" s="33"/>
    </row>
    <row r="13" spans="1:6" ht="23.25">
      <c r="A13" s="36" t="s">
        <v>31</v>
      </c>
      <c r="B13" s="26">
        <v>17100501.07</v>
      </c>
      <c r="C13" s="33"/>
      <c r="D13" s="37" t="s">
        <v>125</v>
      </c>
      <c r="E13" s="26">
        <v>74464.83</v>
      </c>
      <c r="F13" s="33"/>
    </row>
    <row r="14" spans="1:6" ht="23.25">
      <c r="A14" s="36" t="s">
        <v>32</v>
      </c>
      <c r="B14" s="26">
        <v>485462.18</v>
      </c>
      <c r="C14" s="33"/>
      <c r="D14" s="37" t="s">
        <v>126</v>
      </c>
      <c r="E14" s="26">
        <v>-849942.5</v>
      </c>
      <c r="F14" s="33"/>
    </row>
    <row r="15" spans="1:6" ht="23.25">
      <c r="A15" s="36" t="s">
        <v>40</v>
      </c>
      <c r="B15" s="26"/>
      <c r="C15" s="33"/>
      <c r="D15" s="37" t="s">
        <v>42</v>
      </c>
      <c r="E15" s="26">
        <v>-1729.5</v>
      </c>
      <c r="F15" s="33"/>
    </row>
    <row r="16" spans="1:6" ht="24">
      <c r="A16" s="36" t="s">
        <v>41</v>
      </c>
      <c r="B16" s="29">
        <v>3153066.1</v>
      </c>
      <c r="C16" s="33">
        <f>B12+B13+B14+B16+B10</f>
        <v>20739029.35</v>
      </c>
      <c r="D16" s="36" t="s">
        <v>243</v>
      </c>
      <c r="E16" s="26">
        <v>-1393755</v>
      </c>
      <c r="F16" s="33"/>
    </row>
    <row r="17" spans="1:6" ht="24">
      <c r="A17" s="36"/>
      <c r="B17" s="29"/>
      <c r="C17" s="33"/>
      <c r="D17" s="36" t="s">
        <v>242</v>
      </c>
      <c r="E17" s="26"/>
      <c r="F17" s="33">
        <f>E12+E13+E14+E15+E16+E11</f>
        <v>11114766.209999999</v>
      </c>
    </row>
    <row r="18" spans="1:6" ht="23.25">
      <c r="A18" s="36"/>
      <c r="B18" s="26"/>
      <c r="C18" s="33"/>
      <c r="D18" s="36"/>
      <c r="E18" s="26"/>
      <c r="F18" s="33"/>
    </row>
    <row r="19" spans="1:6" ht="23.25">
      <c r="A19" s="36"/>
      <c r="B19" s="26"/>
      <c r="C19" s="33"/>
      <c r="D19" s="37"/>
      <c r="E19" s="26"/>
      <c r="F19" s="33"/>
    </row>
    <row r="20" spans="1:6" ht="23.25">
      <c r="A20" s="36"/>
      <c r="B20" s="26"/>
      <c r="C20" s="33"/>
      <c r="D20" s="37"/>
      <c r="E20" s="26"/>
      <c r="F20" s="33"/>
    </row>
    <row r="21" spans="1:6" ht="23.25">
      <c r="A21" s="36"/>
      <c r="B21" s="26"/>
      <c r="C21" s="33"/>
      <c r="D21" s="37"/>
      <c r="E21" s="26"/>
      <c r="F21" s="33"/>
    </row>
    <row r="22" spans="1:6" ht="23.25">
      <c r="A22" s="36"/>
      <c r="B22" s="26"/>
      <c r="C22" s="33"/>
      <c r="D22" s="37"/>
      <c r="E22" s="26"/>
      <c r="F22" s="33"/>
    </row>
    <row r="23" spans="1:6" ht="23.25">
      <c r="A23" s="36"/>
      <c r="B23" s="26"/>
      <c r="C23" s="33"/>
      <c r="D23" s="37"/>
      <c r="E23" s="26"/>
      <c r="F23" s="33"/>
    </row>
    <row r="24" spans="1:6" ht="23.25">
      <c r="A24" s="36"/>
      <c r="B24" s="26"/>
      <c r="C24" s="33"/>
      <c r="D24" s="36"/>
      <c r="E24" s="26"/>
      <c r="F24" s="33"/>
    </row>
    <row r="25" spans="1:6" ht="23.25">
      <c r="A25" s="36"/>
      <c r="B25" s="26"/>
      <c r="C25" s="33"/>
      <c r="D25" s="45"/>
      <c r="F25" s="33"/>
    </row>
    <row r="26" spans="1:6" ht="23.25">
      <c r="A26" s="36"/>
      <c r="B26" s="25"/>
      <c r="C26" s="34"/>
      <c r="D26" s="36"/>
      <c r="E26" s="26"/>
      <c r="F26" s="33"/>
    </row>
    <row r="27" spans="1:6" ht="24.75" thickBot="1">
      <c r="A27" s="42"/>
      <c r="B27" s="27"/>
      <c r="C27" s="43">
        <f>SUM(C6:C24)</f>
        <v>23789029.35</v>
      </c>
      <c r="D27" s="42"/>
      <c r="E27" s="28"/>
      <c r="F27" s="44">
        <f>SUM(F6:F26)</f>
        <v>23789029.35</v>
      </c>
    </row>
    <row r="28" spans="1:6" ht="24.75" thickTop="1">
      <c r="A28" s="38"/>
      <c r="B28" s="38"/>
      <c r="C28" s="39"/>
      <c r="D28" s="46"/>
      <c r="E28" s="40"/>
      <c r="F28" s="41"/>
    </row>
    <row r="29" spans="1:6" ht="24">
      <c r="A29" s="38"/>
      <c r="B29" s="38"/>
      <c r="C29" s="39"/>
      <c r="D29" s="38"/>
      <c r="E29" s="40"/>
      <c r="F29" s="41"/>
    </row>
    <row r="30" spans="1:6" ht="23.25">
      <c r="A30" s="23"/>
      <c r="B30" s="23"/>
      <c r="C30" s="23"/>
      <c r="D30" s="38"/>
      <c r="E30" s="24"/>
      <c r="F30" s="24"/>
    </row>
    <row r="31" spans="1:6" ht="23.25">
      <c r="A31" s="22"/>
      <c r="B31" s="22"/>
      <c r="C31" s="22"/>
      <c r="D31" s="23"/>
      <c r="E31" s="22"/>
      <c r="F31" s="22"/>
    </row>
    <row r="32" spans="1:6" ht="23.25">
      <c r="A32" s="22"/>
      <c r="B32" s="22"/>
      <c r="C32" s="22"/>
      <c r="D32" s="22"/>
      <c r="E32" s="22"/>
      <c r="F32" s="22"/>
    </row>
    <row r="33" spans="1:6" ht="23.25">
      <c r="A33" s="22"/>
      <c r="B33" s="22"/>
      <c r="C33" s="22"/>
      <c r="D33" s="22"/>
      <c r="E33" s="22"/>
      <c r="F33" s="22"/>
    </row>
    <row r="34" ht="23.25">
      <c r="D34" s="22"/>
    </row>
    <row r="38" spans="1:6" ht="23.25">
      <c r="A38" s="23"/>
      <c r="B38" s="23"/>
      <c r="C38" s="23"/>
      <c r="E38" s="23"/>
      <c r="F38" s="23"/>
    </row>
    <row r="39" spans="1:6" ht="23.25">
      <c r="A39" s="23"/>
      <c r="B39" s="23"/>
      <c r="C39" s="23"/>
      <c r="D39" s="23"/>
      <c r="E39" s="23"/>
      <c r="F39" s="23"/>
    </row>
    <row r="40" spans="1:6" ht="23.25">
      <c r="A40" s="23"/>
      <c r="B40" s="23"/>
      <c r="C40" s="23"/>
      <c r="D40" s="23"/>
      <c r="E40" s="23"/>
      <c r="F40" s="23"/>
    </row>
    <row r="41" spans="1:6" ht="23.25">
      <c r="A41" s="23"/>
      <c r="B41" s="23"/>
      <c r="C41" s="23"/>
      <c r="D41" s="23"/>
      <c r="E41" s="23"/>
      <c r="F41" s="23"/>
    </row>
    <row r="42" spans="1:6" ht="23.25">
      <c r="A42" s="23"/>
      <c r="B42" s="23"/>
      <c r="C42" s="23"/>
      <c r="D42" s="23"/>
      <c r="E42" s="23"/>
      <c r="F42" s="23"/>
    </row>
    <row r="43" spans="1:6" ht="23.25">
      <c r="A43" s="23"/>
      <c r="B43" s="23"/>
      <c r="C43" s="23"/>
      <c r="D43" s="23"/>
      <c r="E43" s="23"/>
      <c r="F43" s="23"/>
    </row>
    <row r="44" spans="1:6" ht="23.25">
      <c r="A44" s="23"/>
      <c r="B44" s="23"/>
      <c r="C44" s="23"/>
      <c r="D44" s="23"/>
      <c r="E44" s="23"/>
      <c r="F44" s="23"/>
    </row>
    <row r="45" spans="1:6" ht="23.25">
      <c r="A45" s="23"/>
      <c r="B45" s="23"/>
      <c r="C45" s="23"/>
      <c r="D45" s="23"/>
      <c r="E45" s="23"/>
      <c r="F45" s="23"/>
    </row>
    <row r="46" spans="1:6" ht="23.25">
      <c r="A46" s="23"/>
      <c r="B46" s="23"/>
      <c r="C46" s="23"/>
      <c r="D46" s="23"/>
      <c r="E46" s="23"/>
      <c r="F46" s="23"/>
    </row>
    <row r="47" spans="1:6" ht="23.25">
      <c r="A47" s="23"/>
      <c r="B47" s="23"/>
      <c r="C47" s="23"/>
      <c r="D47" s="23"/>
      <c r="E47" s="23"/>
      <c r="F47" s="23"/>
    </row>
    <row r="48" spans="1:6" ht="23.25">
      <c r="A48" s="23"/>
      <c r="B48" s="23"/>
      <c r="C48" s="23"/>
      <c r="D48" s="23"/>
      <c r="E48" s="23"/>
      <c r="F48" s="23"/>
    </row>
    <row r="49" spans="1:6" ht="23.25">
      <c r="A49" s="23"/>
      <c r="B49" s="23"/>
      <c r="C49" s="23"/>
      <c r="D49" s="23"/>
      <c r="E49" s="23"/>
      <c r="F49" s="23"/>
    </row>
    <row r="50" spans="1:6" ht="23.25">
      <c r="A50" s="23"/>
      <c r="B50" s="23"/>
      <c r="C50" s="23"/>
      <c r="D50" s="23"/>
      <c r="E50" s="23"/>
      <c r="F50" s="23"/>
    </row>
    <row r="51" spans="1:6" ht="23.25">
      <c r="A51" s="23"/>
      <c r="B51" s="23"/>
      <c r="C51" s="23"/>
      <c r="D51" s="23"/>
      <c r="E51" s="23"/>
      <c r="F51" s="23"/>
    </row>
    <row r="52" spans="1:6" ht="23.25">
      <c r="A52" s="23"/>
      <c r="B52" s="23"/>
      <c r="C52" s="23"/>
      <c r="D52" s="23"/>
      <c r="E52" s="23"/>
      <c r="F52" s="23"/>
    </row>
    <row r="53" spans="1:6" ht="23.25">
      <c r="A53" s="23"/>
      <c r="B53" s="23"/>
      <c r="C53" s="23"/>
      <c r="D53" s="23"/>
      <c r="E53" s="23"/>
      <c r="F53" s="23"/>
    </row>
    <row r="54" spans="1:6" ht="23.25">
      <c r="A54" s="23"/>
      <c r="B54" s="23"/>
      <c r="C54" s="23"/>
      <c r="D54" s="23"/>
      <c r="E54" s="23"/>
      <c r="F54" s="23"/>
    </row>
    <row r="55" spans="1:6" ht="23.25">
      <c r="A55" s="23"/>
      <c r="B55" s="23"/>
      <c r="C55" s="23"/>
      <c r="D55" s="23"/>
      <c r="E55" s="23"/>
      <c r="F55" s="23"/>
    </row>
    <row r="56" spans="1:6" ht="23.25">
      <c r="A56" s="23"/>
      <c r="B56" s="23"/>
      <c r="C56" s="23"/>
      <c r="D56" s="23"/>
      <c r="E56" s="23"/>
      <c r="F56" s="23"/>
    </row>
    <row r="57" spans="1:6" ht="23.25">
      <c r="A57" s="23"/>
      <c r="B57" s="23"/>
      <c r="C57" s="23"/>
      <c r="D57" s="23"/>
      <c r="E57" s="23"/>
      <c r="F57" s="23"/>
    </row>
    <row r="58" spans="1:6" ht="23.25">
      <c r="A58" s="23"/>
      <c r="B58" s="23"/>
      <c r="C58" s="23"/>
      <c r="D58" s="23"/>
      <c r="E58" s="23"/>
      <c r="F58" s="23"/>
    </row>
    <row r="59" spans="1:6" ht="23.25">
      <c r="A59" s="23"/>
      <c r="B59" s="23"/>
      <c r="C59" s="23"/>
      <c r="D59" s="23"/>
      <c r="E59" s="23"/>
      <c r="F59" s="23"/>
    </row>
    <row r="60" ht="23.25">
      <c r="D60" s="23"/>
    </row>
  </sheetData>
  <sheetProtection/>
  <mergeCells count="3">
    <mergeCell ref="A1:F1"/>
    <mergeCell ref="A2:F2"/>
    <mergeCell ref="A3:F3"/>
  </mergeCells>
  <printOptions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3">
      <selection activeCell="B23" sqref="A23:I25"/>
    </sheetView>
  </sheetViews>
  <sheetFormatPr defaultColWidth="9.140625" defaultRowHeight="22.5" customHeight="1"/>
  <cols>
    <col min="1" max="1" width="0.2890625" style="1" customWidth="1"/>
    <col min="2" max="2" width="32.28125" style="1" bestFit="1" customWidth="1"/>
    <col min="3" max="3" width="12.7109375" style="1" bestFit="1" customWidth="1"/>
    <col min="4" max="4" width="16.7109375" style="1" customWidth="1"/>
    <col min="5" max="5" width="12.421875" style="1" customWidth="1"/>
    <col min="6" max="6" width="19.28125" style="1" customWidth="1"/>
    <col min="7" max="7" width="3.00390625" style="1" customWidth="1"/>
    <col min="8" max="8" width="24.57421875" style="1" bestFit="1" customWidth="1"/>
    <col min="9" max="9" width="12.7109375" style="2" bestFit="1" customWidth="1"/>
    <col min="10" max="16384" width="9.140625" style="1" customWidth="1"/>
  </cols>
  <sheetData>
    <row r="1" ht="22.5" customHeight="1">
      <c r="I1" s="47"/>
    </row>
    <row r="2" spans="1:9" ht="22.5" customHeight="1">
      <c r="A2" s="119" t="s">
        <v>36</v>
      </c>
      <c r="B2" s="119"/>
      <c r="C2" s="119"/>
      <c r="D2" s="119"/>
      <c r="E2" s="119"/>
      <c r="F2" s="119"/>
      <c r="G2" s="119"/>
      <c r="H2" s="119"/>
      <c r="I2" s="119"/>
    </row>
    <row r="3" spans="1:9" ht="22.5" customHeight="1">
      <c r="A3" s="119" t="s">
        <v>6</v>
      </c>
      <c r="B3" s="119"/>
      <c r="C3" s="119"/>
      <c r="D3" s="119"/>
      <c r="E3" s="119"/>
      <c r="F3" s="119"/>
      <c r="G3" s="119"/>
      <c r="H3" s="119"/>
      <c r="I3" s="119"/>
    </row>
    <row r="4" spans="1:9" ht="22.5" customHeight="1">
      <c r="A4" s="125" t="s">
        <v>216</v>
      </c>
      <c r="B4" s="125"/>
      <c r="C4" s="125"/>
      <c r="D4" s="125"/>
      <c r="E4" s="125"/>
      <c r="F4" s="125"/>
      <c r="G4" s="125"/>
      <c r="H4" s="125"/>
      <c r="I4" s="125"/>
    </row>
    <row r="5" spans="1:9" ht="22.5" customHeight="1">
      <c r="A5" s="139" t="s">
        <v>7</v>
      </c>
      <c r="B5" s="139"/>
      <c r="C5" s="4" t="s">
        <v>8</v>
      </c>
      <c r="D5" s="4" t="s">
        <v>9</v>
      </c>
      <c r="E5" s="4" t="s">
        <v>10</v>
      </c>
      <c r="F5" s="4" t="s">
        <v>11</v>
      </c>
      <c r="G5" s="139" t="s">
        <v>12</v>
      </c>
      <c r="H5" s="139"/>
      <c r="I5" s="4" t="s">
        <v>13</v>
      </c>
    </row>
    <row r="6" spans="1:9" ht="22.5" customHeight="1">
      <c r="A6" s="140"/>
      <c r="B6" s="140"/>
      <c r="C6" s="5" t="s">
        <v>14</v>
      </c>
      <c r="D6" s="5" t="s">
        <v>15</v>
      </c>
      <c r="E6" s="5" t="s">
        <v>15</v>
      </c>
      <c r="F6" s="5"/>
      <c r="G6" s="140"/>
      <c r="H6" s="140"/>
      <c r="I6" s="5"/>
    </row>
    <row r="7" spans="1:9" ht="22.5" customHeight="1">
      <c r="A7" s="6"/>
      <c r="B7" s="7" t="s">
        <v>38</v>
      </c>
      <c r="C7" s="6"/>
      <c r="D7" s="6"/>
      <c r="E7" s="6"/>
      <c r="F7" s="6"/>
      <c r="G7" s="8" t="s">
        <v>16</v>
      </c>
      <c r="H7" s="103" t="s">
        <v>37</v>
      </c>
      <c r="I7" s="11">
        <v>3705942</v>
      </c>
    </row>
    <row r="8" spans="1:9" ht="22.5" customHeight="1">
      <c r="A8" s="10"/>
      <c r="B8" s="10" t="s">
        <v>17</v>
      </c>
      <c r="C8" s="11">
        <v>272600</v>
      </c>
      <c r="D8" s="11"/>
      <c r="E8" s="11"/>
      <c r="F8" s="11">
        <f>C8+D8-E8</f>
        <v>272600</v>
      </c>
      <c r="G8" s="12" t="s">
        <v>19</v>
      </c>
      <c r="H8" s="11" t="s">
        <v>230</v>
      </c>
      <c r="I8" s="11">
        <v>207600</v>
      </c>
    </row>
    <row r="9" spans="1:9" ht="22.5" customHeight="1">
      <c r="A9" s="10"/>
      <c r="B9" s="10" t="s">
        <v>18</v>
      </c>
      <c r="C9" s="11">
        <v>378000</v>
      </c>
      <c r="D9" s="11">
        <v>0</v>
      </c>
      <c r="E9" s="11"/>
      <c r="F9" s="11">
        <f>C9+D9</f>
        <v>378000</v>
      </c>
      <c r="G9" s="12"/>
      <c r="H9" s="11"/>
      <c r="I9" s="11"/>
    </row>
    <row r="10" spans="1:9" ht="22.5" customHeight="1">
      <c r="A10" s="10"/>
      <c r="B10" s="10"/>
      <c r="C10" s="11"/>
      <c r="D10" s="11"/>
      <c r="E10" s="11"/>
      <c r="F10" s="11"/>
      <c r="G10" s="12"/>
      <c r="I10" s="11"/>
    </row>
    <row r="11" spans="1:9" ht="22.5" customHeight="1">
      <c r="A11" s="10"/>
      <c r="B11" s="13" t="s">
        <v>39</v>
      </c>
      <c r="C11" s="11"/>
      <c r="D11" s="11"/>
      <c r="E11" s="11"/>
      <c r="F11" s="11"/>
      <c r="G11" s="12"/>
      <c r="H11" s="11"/>
      <c r="I11" s="11"/>
    </row>
    <row r="12" spans="1:9" ht="22.5" customHeight="1">
      <c r="A12" s="10"/>
      <c r="B12" s="10" t="s">
        <v>231</v>
      </c>
      <c r="C12" s="11">
        <v>1058350</v>
      </c>
      <c r="D12" s="11">
        <v>25200</v>
      </c>
      <c r="E12" s="11"/>
      <c r="F12" s="11">
        <f>C12+D12-E12</f>
        <v>1083550</v>
      </c>
      <c r="G12" s="12"/>
      <c r="H12" s="11"/>
      <c r="I12" s="11"/>
    </row>
    <row r="13" spans="1:9" ht="22.5" customHeight="1">
      <c r="A13" s="10"/>
      <c r="B13" s="10" t="s">
        <v>232</v>
      </c>
      <c r="C13" s="11">
        <v>108100</v>
      </c>
      <c r="D13" s="11"/>
      <c r="E13" s="11"/>
      <c r="F13" s="11">
        <f aca="true" t="shared" si="0" ref="F13:F20">C13+D13-E13</f>
        <v>108100</v>
      </c>
      <c r="G13" s="12"/>
      <c r="H13" s="11"/>
      <c r="I13" s="11"/>
    </row>
    <row r="14" spans="1:9" ht="22.5" customHeight="1">
      <c r="A14" s="10"/>
      <c r="B14" s="10" t="s">
        <v>233</v>
      </c>
      <c r="C14" s="11">
        <v>82800</v>
      </c>
      <c r="D14" s="11"/>
      <c r="E14" s="11"/>
      <c r="F14" s="11">
        <f t="shared" si="0"/>
        <v>82800</v>
      </c>
      <c r="G14" s="12"/>
      <c r="H14" s="11"/>
      <c r="I14" s="11"/>
    </row>
    <row r="15" spans="1:9" ht="22.5" customHeight="1">
      <c r="A15" s="10"/>
      <c r="B15" s="10" t="s">
        <v>234</v>
      </c>
      <c r="C15" s="11">
        <v>15000</v>
      </c>
      <c r="D15" s="11"/>
      <c r="E15" s="11"/>
      <c r="F15" s="11">
        <f t="shared" si="0"/>
        <v>15000</v>
      </c>
      <c r="G15" s="12"/>
      <c r="H15" s="11"/>
      <c r="I15" s="11"/>
    </row>
    <row r="16" spans="1:9" ht="22.5" customHeight="1">
      <c r="A16" s="10"/>
      <c r="B16" s="10" t="s">
        <v>235</v>
      </c>
      <c r="C16" s="11">
        <v>144740</v>
      </c>
      <c r="D16" s="11"/>
      <c r="E16" s="11"/>
      <c r="F16" s="11">
        <f t="shared" si="0"/>
        <v>144740</v>
      </c>
      <c r="G16" s="12"/>
      <c r="H16" s="11"/>
      <c r="I16" s="11"/>
    </row>
    <row r="17" spans="1:9" ht="22.5" customHeight="1">
      <c r="A17" s="10"/>
      <c r="B17" s="10" t="s">
        <v>236</v>
      </c>
      <c r="C17" s="11">
        <v>556000</v>
      </c>
      <c r="D17" s="11"/>
      <c r="E17" s="11"/>
      <c r="F17" s="11">
        <f t="shared" si="0"/>
        <v>556000</v>
      </c>
      <c r="G17" s="12"/>
      <c r="H17" s="11"/>
      <c r="I17" s="11"/>
    </row>
    <row r="18" spans="1:9" ht="22.5" customHeight="1">
      <c r="A18" s="10"/>
      <c r="B18" s="10" t="s">
        <v>237</v>
      </c>
      <c r="C18" s="11">
        <v>10400</v>
      </c>
      <c r="D18" s="11"/>
      <c r="E18" s="11"/>
      <c r="F18" s="11">
        <f t="shared" si="0"/>
        <v>10400</v>
      </c>
      <c r="G18" s="12"/>
      <c r="H18" s="11"/>
      <c r="I18" s="11"/>
    </row>
    <row r="19" spans="1:9" ht="22.5" customHeight="1">
      <c r="A19" s="10"/>
      <c r="B19" s="10" t="s">
        <v>238</v>
      </c>
      <c r="C19" s="11">
        <v>0</v>
      </c>
      <c r="D19" s="11">
        <v>75000</v>
      </c>
      <c r="E19" s="11"/>
      <c r="F19" s="11">
        <f t="shared" si="0"/>
        <v>75000</v>
      </c>
      <c r="G19" s="12"/>
      <c r="H19" s="11"/>
      <c r="I19" s="11"/>
    </row>
    <row r="20" spans="1:9" ht="22.5" customHeight="1">
      <c r="A20" s="10"/>
      <c r="B20" s="10" t="s">
        <v>239</v>
      </c>
      <c r="C20" s="11">
        <v>1187352</v>
      </c>
      <c r="D20" s="11"/>
      <c r="E20" s="11"/>
      <c r="F20" s="11">
        <f t="shared" si="0"/>
        <v>1187352</v>
      </c>
      <c r="G20" s="12"/>
      <c r="H20" s="11"/>
      <c r="I20" s="11"/>
    </row>
    <row r="21" spans="2:9" ht="22.5" customHeight="1" thickBot="1">
      <c r="B21" s="20" t="s">
        <v>4</v>
      </c>
      <c r="C21" s="16">
        <f>SUM(C8:C20)</f>
        <v>3813342</v>
      </c>
      <c r="D21" s="16">
        <f>SUM(D9:D20)</f>
        <v>100200</v>
      </c>
      <c r="E21" s="16"/>
      <c r="F21" s="16">
        <f>SUM(F8:F20)</f>
        <v>3913542</v>
      </c>
      <c r="G21" s="16"/>
      <c r="H21" s="16"/>
      <c r="I21" s="16">
        <f>SUM(I7:I20)</f>
        <v>3913542</v>
      </c>
    </row>
    <row r="22" ht="15.75" customHeight="1" thickTop="1">
      <c r="I22" s="1"/>
    </row>
    <row r="23" spans="1:9" ht="48" customHeight="1">
      <c r="A23" s="17"/>
      <c r="B23" s="120"/>
      <c r="C23" s="120"/>
      <c r="D23" s="120"/>
      <c r="E23" s="120"/>
      <c r="F23" s="120"/>
      <c r="G23" s="120"/>
      <c r="H23" s="120"/>
      <c r="I23" s="120"/>
    </row>
    <row r="24" spans="1:9" ht="22.5" customHeight="1">
      <c r="A24" s="138"/>
      <c r="B24" s="122"/>
      <c r="C24" s="122"/>
      <c r="D24" s="122"/>
      <c r="E24" s="122"/>
      <c r="F24" s="122"/>
      <c r="G24" s="122"/>
      <c r="H24" s="122"/>
      <c r="I24" s="122"/>
    </row>
    <row r="25" spans="1:9" ht="22.5" customHeight="1">
      <c r="A25" s="18"/>
      <c r="B25" s="18"/>
      <c r="C25" s="18"/>
      <c r="D25" s="18"/>
      <c r="E25" s="18"/>
      <c r="F25" s="18"/>
      <c r="G25" s="18"/>
      <c r="H25" s="18"/>
      <c r="I25" s="18"/>
    </row>
    <row r="26" spans="1:9" ht="22.5" customHeight="1">
      <c r="A26"/>
      <c r="B26"/>
      <c r="C26"/>
      <c r="D26"/>
      <c r="E26"/>
      <c r="F26"/>
      <c r="G26"/>
      <c r="H26"/>
      <c r="I26"/>
    </row>
    <row r="27" spans="1:9" ht="22.5" customHeight="1">
      <c r="A27"/>
      <c r="B27"/>
      <c r="C27"/>
      <c r="D27"/>
      <c r="E27"/>
      <c r="F27"/>
      <c r="G27"/>
      <c r="H27"/>
      <c r="I27"/>
    </row>
    <row r="28" spans="1:9" ht="22.5" customHeight="1">
      <c r="A28"/>
      <c r="B28"/>
      <c r="C28"/>
      <c r="D28"/>
      <c r="E28"/>
      <c r="F28"/>
      <c r="G28"/>
      <c r="H28"/>
      <c r="I28"/>
    </row>
    <row r="29" spans="1:9" ht="22.5" customHeight="1">
      <c r="A29"/>
      <c r="B29"/>
      <c r="C29"/>
      <c r="D29"/>
      <c r="E29"/>
      <c r="F29"/>
      <c r="G29"/>
      <c r="H29"/>
      <c r="I29"/>
    </row>
    <row r="30" spans="1:9" ht="22.5" customHeight="1">
      <c r="A30"/>
      <c r="B30"/>
      <c r="C30"/>
      <c r="D30"/>
      <c r="E30"/>
      <c r="F30"/>
      <c r="G30"/>
      <c r="H30"/>
      <c r="I30"/>
    </row>
    <row r="31" spans="1:9" ht="22.5" customHeight="1">
      <c r="A31"/>
      <c r="B31"/>
      <c r="C31"/>
      <c r="D31"/>
      <c r="E31"/>
      <c r="F31"/>
      <c r="G31"/>
      <c r="H31"/>
      <c r="I31"/>
    </row>
    <row r="32" spans="1:9" ht="22.5" customHeight="1">
      <c r="A32"/>
      <c r="B32"/>
      <c r="C32"/>
      <c r="D32"/>
      <c r="E32"/>
      <c r="F32"/>
      <c r="G32"/>
      <c r="H32"/>
      <c r="I32"/>
    </row>
    <row r="33" spans="1:9" ht="22.5" customHeight="1">
      <c r="A33"/>
      <c r="B33"/>
      <c r="C33"/>
      <c r="D33"/>
      <c r="E33"/>
      <c r="F33"/>
      <c r="G33"/>
      <c r="H33"/>
      <c r="I33"/>
    </row>
    <row r="34" spans="1:9" ht="22.5" customHeight="1">
      <c r="A34"/>
      <c r="B34"/>
      <c r="C34"/>
      <c r="D34"/>
      <c r="E34"/>
      <c r="F34"/>
      <c r="G34"/>
      <c r="H34"/>
      <c r="I34"/>
    </row>
    <row r="35" spans="1:9" ht="22.5" customHeight="1">
      <c r="A35"/>
      <c r="B35"/>
      <c r="C35"/>
      <c r="D35"/>
      <c r="E35"/>
      <c r="F35"/>
      <c r="G35"/>
      <c r="H35"/>
      <c r="I35"/>
    </row>
    <row r="36" spans="1:9" ht="22.5" customHeight="1">
      <c r="A36"/>
      <c r="B36"/>
      <c r="C36"/>
      <c r="D36"/>
      <c r="E36"/>
      <c r="F36"/>
      <c r="G36"/>
      <c r="H36"/>
      <c r="I36"/>
    </row>
    <row r="37" spans="1:9" ht="22.5" customHeight="1">
      <c r="A37"/>
      <c r="B37"/>
      <c r="C37"/>
      <c r="D37"/>
      <c r="E37"/>
      <c r="F37"/>
      <c r="G37"/>
      <c r="H37"/>
      <c r="I37"/>
    </row>
    <row r="38" spans="1:9" ht="22.5" customHeight="1">
      <c r="A38"/>
      <c r="B38"/>
      <c r="C38"/>
      <c r="D38"/>
      <c r="E38"/>
      <c r="F38"/>
      <c r="G38"/>
      <c r="H38"/>
      <c r="I38"/>
    </row>
    <row r="39" spans="1:9" ht="22.5" customHeight="1">
      <c r="A39"/>
      <c r="B39"/>
      <c r="C39"/>
      <c r="D39"/>
      <c r="E39"/>
      <c r="F39"/>
      <c r="G39"/>
      <c r="H39"/>
      <c r="I39"/>
    </row>
    <row r="40" spans="1:9" ht="22.5" customHeight="1">
      <c r="A40"/>
      <c r="B40"/>
      <c r="C40"/>
      <c r="D40"/>
      <c r="E40"/>
      <c r="F40"/>
      <c r="G40"/>
      <c r="H40"/>
      <c r="I40"/>
    </row>
    <row r="41" spans="1:9" ht="22.5" customHeight="1">
      <c r="A41"/>
      <c r="B41"/>
      <c r="C41"/>
      <c r="D41"/>
      <c r="E41"/>
      <c r="F41"/>
      <c r="G41"/>
      <c r="H41"/>
      <c r="I41"/>
    </row>
    <row r="42" spans="1:9" ht="22.5" customHeight="1">
      <c r="A42"/>
      <c r="B42"/>
      <c r="C42"/>
      <c r="D42"/>
      <c r="E42"/>
      <c r="F42"/>
      <c r="G42"/>
      <c r="H42"/>
      <c r="I42"/>
    </row>
    <row r="43" spans="1:9" ht="22.5" customHeight="1">
      <c r="A43"/>
      <c r="B43"/>
      <c r="C43"/>
      <c r="D43"/>
      <c r="E43"/>
      <c r="F43"/>
      <c r="G43"/>
      <c r="H43"/>
      <c r="I43"/>
    </row>
    <row r="44" spans="1:9" ht="22.5" customHeight="1">
      <c r="A44"/>
      <c r="B44"/>
      <c r="C44"/>
      <c r="D44"/>
      <c r="E44"/>
      <c r="F44"/>
      <c r="G44"/>
      <c r="H44"/>
      <c r="I44"/>
    </row>
    <row r="45" spans="1:9" ht="22.5" customHeight="1">
      <c r="A45"/>
      <c r="B45"/>
      <c r="C45"/>
      <c r="D45"/>
      <c r="E45"/>
      <c r="F45"/>
      <c r="G45"/>
      <c r="H45"/>
      <c r="I45"/>
    </row>
    <row r="46" spans="1:9" ht="22.5" customHeight="1">
      <c r="A46"/>
      <c r="B46"/>
      <c r="C46"/>
      <c r="D46"/>
      <c r="E46"/>
      <c r="F46"/>
      <c r="G46"/>
      <c r="H46"/>
      <c r="I46"/>
    </row>
    <row r="47" spans="1:9" ht="22.5" customHeight="1">
      <c r="A47"/>
      <c r="B47"/>
      <c r="C47"/>
      <c r="D47"/>
      <c r="E47"/>
      <c r="F47"/>
      <c r="G47"/>
      <c r="H47"/>
      <c r="I47"/>
    </row>
    <row r="48" spans="1:9" ht="22.5" customHeight="1">
      <c r="A48"/>
      <c r="B48"/>
      <c r="C48"/>
      <c r="D48"/>
      <c r="E48"/>
      <c r="F48"/>
      <c r="G48"/>
      <c r="H48"/>
      <c r="I48"/>
    </row>
    <row r="49" spans="1:9" ht="22.5" customHeight="1">
      <c r="A49"/>
      <c r="B49"/>
      <c r="C49"/>
      <c r="D49"/>
      <c r="E49"/>
      <c r="F49"/>
      <c r="G49"/>
      <c r="H49"/>
      <c r="I49"/>
    </row>
    <row r="50" spans="1:9" ht="22.5" customHeight="1">
      <c r="A50"/>
      <c r="B50"/>
      <c r="C50"/>
      <c r="D50"/>
      <c r="E50"/>
      <c r="F50"/>
      <c r="G50"/>
      <c r="H50"/>
      <c r="I50"/>
    </row>
    <row r="51" spans="1:9" ht="22.5" customHeight="1">
      <c r="A51"/>
      <c r="B51"/>
      <c r="C51"/>
      <c r="D51"/>
      <c r="E51"/>
      <c r="F51"/>
      <c r="G51"/>
      <c r="H51"/>
      <c r="I51"/>
    </row>
    <row r="52" spans="1:9" ht="22.5" customHeight="1">
      <c r="A52"/>
      <c r="B52"/>
      <c r="C52"/>
      <c r="D52"/>
      <c r="E52"/>
      <c r="F52"/>
      <c r="G52"/>
      <c r="H52"/>
      <c r="I52"/>
    </row>
    <row r="53" spans="1:9" ht="22.5" customHeight="1">
      <c r="A53"/>
      <c r="B53"/>
      <c r="C53"/>
      <c r="D53"/>
      <c r="E53"/>
      <c r="F53"/>
      <c r="G53"/>
      <c r="H53"/>
      <c r="I53"/>
    </row>
    <row r="54" spans="1:9" ht="22.5" customHeight="1">
      <c r="A54"/>
      <c r="B54"/>
      <c r="C54"/>
      <c r="D54"/>
      <c r="E54"/>
      <c r="F54"/>
      <c r="G54"/>
      <c r="H54"/>
      <c r="I54"/>
    </row>
    <row r="55" spans="1:9" ht="22.5" customHeight="1">
      <c r="A55"/>
      <c r="B55"/>
      <c r="C55"/>
      <c r="D55"/>
      <c r="E55"/>
      <c r="F55"/>
      <c r="G55"/>
      <c r="H55"/>
      <c r="I55"/>
    </row>
    <row r="56" spans="1:9" ht="22.5" customHeight="1">
      <c r="A56"/>
      <c r="B56"/>
      <c r="C56"/>
      <c r="D56"/>
      <c r="E56"/>
      <c r="F56"/>
      <c r="G56"/>
      <c r="H56"/>
      <c r="I56"/>
    </row>
    <row r="57" spans="1:9" ht="22.5" customHeight="1">
      <c r="A57"/>
      <c r="B57"/>
      <c r="C57"/>
      <c r="D57"/>
      <c r="E57"/>
      <c r="F57"/>
      <c r="G57"/>
      <c r="H57"/>
      <c r="I57"/>
    </row>
  </sheetData>
  <sheetProtection/>
  <mergeCells count="9">
    <mergeCell ref="B23:I23"/>
    <mergeCell ref="A24:I24"/>
    <mergeCell ref="A2:I2"/>
    <mergeCell ref="A3:I3"/>
    <mergeCell ref="A4:I4"/>
    <mergeCell ref="A5:B5"/>
    <mergeCell ref="G5:H5"/>
    <mergeCell ref="A6:B6"/>
    <mergeCell ref="G6:H6"/>
  </mergeCells>
  <printOptions/>
  <pageMargins left="0.1" right="0.1" top="0.25" bottom="0.25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28">
      <selection activeCell="A35" sqref="A35:F35"/>
    </sheetView>
  </sheetViews>
  <sheetFormatPr defaultColWidth="9.140625" defaultRowHeight="22.5" customHeight="1"/>
  <cols>
    <col min="1" max="1" width="69.421875" style="1" bestFit="1" customWidth="1"/>
    <col min="2" max="2" width="14.140625" style="1" customWidth="1"/>
    <col min="3" max="3" width="12.57421875" style="1" customWidth="1"/>
    <col min="4" max="4" width="12.7109375" style="1" customWidth="1"/>
    <col min="5" max="5" width="14.57421875" style="1" customWidth="1"/>
    <col min="6" max="6" width="13.8515625" style="1" customWidth="1"/>
    <col min="7" max="16384" width="9.140625" style="1" customWidth="1"/>
  </cols>
  <sheetData>
    <row r="1" ht="22.5" customHeight="1">
      <c r="F1" s="87" t="s">
        <v>43</v>
      </c>
    </row>
    <row r="2" spans="1:6" ht="22.5" customHeight="1">
      <c r="A2" s="119" t="s">
        <v>133</v>
      </c>
      <c r="B2" s="119"/>
      <c r="C2" s="119"/>
      <c r="D2" s="119"/>
      <c r="E2" s="119"/>
      <c r="F2" s="119"/>
    </row>
    <row r="3" spans="1:6" ht="22.5" customHeight="1">
      <c r="A3" s="119" t="s">
        <v>20</v>
      </c>
      <c r="B3" s="119"/>
      <c r="C3" s="119"/>
      <c r="D3" s="119"/>
      <c r="E3" s="119"/>
      <c r="F3" s="119"/>
    </row>
    <row r="4" spans="1:6" ht="22.5" customHeight="1">
      <c r="A4" s="121" t="s">
        <v>216</v>
      </c>
      <c r="B4" s="121"/>
      <c r="C4" s="121"/>
      <c r="D4" s="121"/>
      <c r="E4" s="121"/>
      <c r="F4" s="121"/>
    </row>
    <row r="5" spans="1:6" ht="22.5" customHeight="1">
      <c r="A5" s="123" t="s">
        <v>127</v>
      </c>
      <c r="B5" s="129" t="s">
        <v>118</v>
      </c>
      <c r="C5" s="130"/>
      <c r="D5" s="123" t="s">
        <v>130</v>
      </c>
      <c r="E5" s="123" t="s">
        <v>131</v>
      </c>
      <c r="F5" s="123" t="s">
        <v>132</v>
      </c>
    </row>
    <row r="6" spans="1:6" ht="22.5" customHeight="1">
      <c r="A6" s="124"/>
      <c r="B6" s="5" t="s">
        <v>128</v>
      </c>
      <c r="C6" s="5" t="s">
        <v>129</v>
      </c>
      <c r="D6" s="124"/>
      <c r="E6" s="124"/>
      <c r="F6" s="124"/>
    </row>
    <row r="7" spans="1:6" ht="22.5" customHeight="1">
      <c r="A7" s="88" t="s">
        <v>134</v>
      </c>
      <c r="B7" s="11"/>
      <c r="C7" s="11"/>
      <c r="D7" s="11"/>
      <c r="E7" s="11"/>
      <c r="F7" s="11"/>
    </row>
    <row r="8" spans="1:6" ht="22.5" customHeight="1">
      <c r="A8" s="10" t="s">
        <v>136</v>
      </c>
      <c r="B8" s="11">
        <v>29400</v>
      </c>
      <c r="C8" s="11">
        <v>0</v>
      </c>
      <c r="D8" s="11">
        <v>0</v>
      </c>
      <c r="E8" s="11">
        <f>B8+C8-D8</f>
        <v>29400</v>
      </c>
      <c r="F8" s="11"/>
    </row>
    <row r="9" spans="1:6" ht="22.5" customHeight="1">
      <c r="A9" s="88" t="s">
        <v>134</v>
      </c>
      <c r="B9" s="11"/>
      <c r="C9" s="11"/>
      <c r="D9" s="11"/>
      <c r="E9" s="11">
        <f aca="true" t="shared" si="0" ref="E9:E30">B9+C9-D9</f>
        <v>0</v>
      </c>
      <c r="F9" s="11"/>
    </row>
    <row r="10" spans="1:6" ht="22.5" customHeight="1">
      <c r="A10" s="112" t="s">
        <v>195</v>
      </c>
      <c r="B10" s="11">
        <v>38500</v>
      </c>
      <c r="C10" s="11">
        <v>0</v>
      </c>
      <c r="D10" s="11">
        <v>0</v>
      </c>
      <c r="E10" s="11">
        <f t="shared" si="0"/>
        <v>38500</v>
      </c>
      <c r="F10" s="11"/>
    </row>
    <row r="11" spans="1:6" ht="22.5" customHeight="1">
      <c r="A11" s="112" t="s">
        <v>197</v>
      </c>
      <c r="B11" s="11">
        <v>15000</v>
      </c>
      <c r="C11" s="11">
        <v>0</v>
      </c>
      <c r="D11" s="11">
        <v>0</v>
      </c>
      <c r="E11" s="11">
        <f t="shared" si="0"/>
        <v>15000</v>
      </c>
      <c r="F11" s="11"/>
    </row>
    <row r="12" spans="1:6" ht="22.5" customHeight="1">
      <c r="A12" s="112" t="s">
        <v>198</v>
      </c>
      <c r="B12" s="11">
        <v>0</v>
      </c>
      <c r="C12" s="11">
        <v>28000</v>
      </c>
      <c r="D12" s="11">
        <v>0</v>
      </c>
      <c r="E12" s="11">
        <f t="shared" si="0"/>
        <v>28000</v>
      </c>
      <c r="F12" s="11"/>
    </row>
    <row r="13" spans="1:6" ht="22.5" customHeight="1">
      <c r="A13" s="112" t="s">
        <v>199</v>
      </c>
      <c r="B13" s="11">
        <v>0</v>
      </c>
      <c r="C13" s="11">
        <v>7000</v>
      </c>
      <c r="D13" s="11">
        <v>0</v>
      </c>
      <c r="E13" s="11">
        <f t="shared" si="0"/>
        <v>7000</v>
      </c>
      <c r="F13" s="11"/>
    </row>
    <row r="14" spans="1:6" ht="22.5" customHeight="1">
      <c r="A14" s="112" t="s">
        <v>200</v>
      </c>
      <c r="B14" s="11">
        <v>0</v>
      </c>
      <c r="C14" s="11">
        <v>22000</v>
      </c>
      <c r="D14" s="11">
        <v>0</v>
      </c>
      <c r="E14" s="11">
        <f t="shared" si="0"/>
        <v>22000</v>
      </c>
      <c r="F14" s="11"/>
    </row>
    <row r="15" spans="1:6" ht="22.5" customHeight="1">
      <c r="A15" s="112" t="s">
        <v>201</v>
      </c>
      <c r="B15" s="11">
        <v>0</v>
      </c>
      <c r="C15" s="11">
        <v>99000</v>
      </c>
      <c r="D15" s="11">
        <v>0</v>
      </c>
      <c r="E15" s="11">
        <f t="shared" si="0"/>
        <v>99000</v>
      </c>
      <c r="F15" s="11"/>
    </row>
    <row r="16" spans="1:6" ht="22.5" customHeight="1">
      <c r="A16" s="112" t="s">
        <v>202</v>
      </c>
      <c r="B16" s="11">
        <v>0</v>
      </c>
      <c r="C16" s="11">
        <v>19000</v>
      </c>
      <c r="D16" s="11">
        <v>0</v>
      </c>
      <c r="E16" s="11">
        <f t="shared" si="0"/>
        <v>19000</v>
      </c>
      <c r="F16" s="11"/>
    </row>
    <row r="17" spans="1:6" ht="22.5" customHeight="1">
      <c r="A17" s="112" t="s">
        <v>203</v>
      </c>
      <c r="B17" s="11">
        <v>0</v>
      </c>
      <c r="C17" s="11">
        <v>120000</v>
      </c>
      <c r="D17" s="11">
        <v>0</v>
      </c>
      <c r="E17" s="11">
        <f t="shared" si="0"/>
        <v>120000</v>
      </c>
      <c r="F17" s="11"/>
    </row>
    <row r="18" spans="1:6" ht="22.5" customHeight="1">
      <c r="A18" s="112" t="s">
        <v>204</v>
      </c>
      <c r="B18" s="11">
        <v>0</v>
      </c>
      <c r="C18" s="11">
        <v>19000</v>
      </c>
      <c r="D18" s="11">
        <v>0</v>
      </c>
      <c r="E18" s="11">
        <f t="shared" si="0"/>
        <v>19000</v>
      </c>
      <c r="F18" s="10"/>
    </row>
    <row r="19" spans="1:6" ht="22.5" customHeight="1">
      <c r="A19" s="88" t="s">
        <v>135</v>
      </c>
      <c r="B19" s="11"/>
      <c r="C19" s="11"/>
      <c r="D19" s="11"/>
      <c r="E19" s="11">
        <f t="shared" si="0"/>
        <v>0</v>
      </c>
      <c r="F19" s="11"/>
    </row>
    <row r="20" spans="1:6" ht="22.5" customHeight="1">
      <c r="A20" s="112" t="s">
        <v>196</v>
      </c>
      <c r="B20" s="11">
        <v>316000</v>
      </c>
      <c r="C20" s="11">
        <v>0</v>
      </c>
      <c r="D20" s="11">
        <v>0</v>
      </c>
      <c r="E20" s="11">
        <f t="shared" si="0"/>
        <v>316000</v>
      </c>
      <c r="F20" s="11"/>
    </row>
    <row r="21" spans="1:6" ht="22.5" customHeight="1">
      <c r="A21" s="112" t="s">
        <v>205</v>
      </c>
      <c r="B21" s="11">
        <v>0</v>
      </c>
      <c r="C21" s="11">
        <v>462000</v>
      </c>
      <c r="D21" s="11">
        <v>0</v>
      </c>
      <c r="E21" s="11">
        <f t="shared" si="0"/>
        <v>462000</v>
      </c>
      <c r="F21" s="11"/>
    </row>
    <row r="22" spans="1:6" ht="22.5" customHeight="1">
      <c r="A22" s="113" t="s">
        <v>206</v>
      </c>
      <c r="B22" s="11">
        <v>0</v>
      </c>
      <c r="C22" s="11">
        <v>240000</v>
      </c>
      <c r="D22" s="11">
        <v>0</v>
      </c>
      <c r="E22" s="11">
        <f t="shared" si="0"/>
        <v>240000</v>
      </c>
      <c r="F22" s="11"/>
    </row>
    <row r="23" spans="1:6" ht="22.5" customHeight="1">
      <c r="A23" s="112" t="s">
        <v>213</v>
      </c>
      <c r="B23" s="11">
        <v>0</v>
      </c>
      <c r="C23" s="11">
        <v>300000</v>
      </c>
      <c r="D23" s="11">
        <v>0</v>
      </c>
      <c r="E23" s="11">
        <f t="shared" si="0"/>
        <v>300000</v>
      </c>
      <c r="F23" s="11"/>
    </row>
    <row r="24" spans="1:6" ht="22.5" customHeight="1">
      <c r="A24" s="112" t="s">
        <v>207</v>
      </c>
      <c r="B24" s="11">
        <v>0</v>
      </c>
      <c r="C24" s="11">
        <v>131000</v>
      </c>
      <c r="D24" s="11">
        <v>0</v>
      </c>
      <c r="E24" s="11">
        <f t="shared" si="0"/>
        <v>131000</v>
      </c>
      <c r="F24" s="11"/>
    </row>
    <row r="25" spans="1:6" ht="22.5" customHeight="1">
      <c r="A25" s="114" t="s">
        <v>208</v>
      </c>
      <c r="B25" s="15">
        <v>0</v>
      </c>
      <c r="C25" s="15">
        <v>174000</v>
      </c>
      <c r="D25" s="15">
        <v>0</v>
      </c>
      <c r="E25" s="15">
        <f t="shared" si="0"/>
        <v>174000</v>
      </c>
      <c r="F25" s="15"/>
    </row>
    <row r="26" spans="1:6" ht="22.5" customHeight="1">
      <c r="A26" s="113" t="s">
        <v>209</v>
      </c>
      <c r="B26" s="11">
        <v>0</v>
      </c>
      <c r="C26" s="11">
        <v>177000</v>
      </c>
      <c r="D26" s="11">
        <v>0</v>
      </c>
      <c r="E26" s="11">
        <f t="shared" si="0"/>
        <v>177000</v>
      </c>
      <c r="F26" s="11"/>
    </row>
    <row r="27" spans="1:6" ht="22.5" customHeight="1">
      <c r="A27" s="113" t="s">
        <v>210</v>
      </c>
      <c r="B27" s="11">
        <v>0</v>
      </c>
      <c r="C27" s="11">
        <v>539000</v>
      </c>
      <c r="D27" s="11">
        <v>0</v>
      </c>
      <c r="E27" s="11">
        <f t="shared" si="0"/>
        <v>539000</v>
      </c>
      <c r="F27" s="11"/>
    </row>
    <row r="28" spans="1:6" ht="29.25" customHeight="1">
      <c r="A28" s="113" t="s">
        <v>211</v>
      </c>
      <c r="B28" s="11">
        <v>0</v>
      </c>
      <c r="C28" s="11">
        <v>207000</v>
      </c>
      <c r="D28" s="11">
        <v>0</v>
      </c>
      <c r="E28" s="11">
        <f t="shared" si="0"/>
        <v>207000</v>
      </c>
      <c r="F28" s="11"/>
    </row>
    <row r="29" spans="1:6" ht="22.5" customHeight="1">
      <c r="A29" s="113" t="s">
        <v>214</v>
      </c>
      <c r="B29" s="11">
        <v>0</v>
      </c>
      <c r="C29" s="11">
        <v>539000</v>
      </c>
      <c r="D29" s="11">
        <v>0</v>
      </c>
      <c r="E29" s="11">
        <f t="shared" si="0"/>
        <v>539000</v>
      </c>
      <c r="F29" s="11"/>
    </row>
    <row r="30" spans="1:6" ht="22.5" customHeight="1">
      <c r="A30" s="114" t="s">
        <v>212</v>
      </c>
      <c r="B30" s="11">
        <v>0</v>
      </c>
      <c r="C30" s="11">
        <v>189000</v>
      </c>
      <c r="D30" s="11">
        <v>0</v>
      </c>
      <c r="E30" s="11">
        <f t="shared" si="0"/>
        <v>189000</v>
      </c>
      <c r="F30" s="11"/>
    </row>
    <row r="31" spans="1:6" ht="22.5" customHeight="1" thickBot="1">
      <c r="A31" s="89" t="s">
        <v>4</v>
      </c>
      <c r="B31" s="90">
        <f>SUM(B8:B30)</f>
        <v>398900</v>
      </c>
      <c r="C31" s="90">
        <f>SUM(C8:C30)</f>
        <v>3272000</v>
      </c>
      <c r="D31" s="90">
        <f>SUM(D19:D30)</f>
        <v>0</v>
      </c>
      <c r="E31" s="90">
        <f>SUM(E8:E30)</f>
        <v>3670900</v>
      </c>
      <c r="F31" s="16"/>
    </row>
    <row r="32" ht="22.5" customHeight="1" thickTop="1"/>
    <row r="33" spans="1:6" ht="22.5" customHeight="1">
      <c r="A33" s="120"/>
      <c r="B33" s="120"/>
      <c r="C33" s="120"/>
      <c r="D33" s="120"/>
      <c r="E33" s="120"/>
      <c r="F33" s="120"/>
    </row>
    <row r="34" spans="1:6" ht="22.5" customHeight="1">
      <c r="A34" s="122"/>
      <c r="B34" s="122"/>
      <c r="C34" s="122"/>
      <c r="D34" s="122"/>
      <c r="E34" s="122"/>
      <c r="F34" s="122"/>
    </row>
    <row r="35" spans="1:6" ht="22.5" customHeight="1">
      <c r="A35" s="122"/>
      <c r="B35" s="122"/>
      <c r="C35" s="122"/>
      <c r="D35" s="122"/>
      <c r="E35" s="122"/>
      <c r="F35" s="122"/>
    </row>
    <row r="36" spans="1:6" ht="22.5" customHeight="1">
      <c r="A36" s="18"/>
      <c r="B36" s="18"/>
      <c r="C36" s="18"/>
      <c r="D36" s="18"/>
      <c r="E36" s="18"/>
      <c r="F36" s="18"/>
    </row>
    <row r="37" spans="1:6" ht="22.5" customHeight="1">
      <c r="A37"/>
      <c r="B37"/>
      <c r="C37"/>
      <c r="D37"/>
      <c r="E37"/>
      <c r="F37"/>
    </row>
    <row r="38" spans="1:6" ht="22.5" customHeight="1">
      <c r="A38"/>
      <c r="B38"/>
      <c r="C38"/>
      <c r="D38"/>
      <c r="E38"/>
      <c r="F38"/>
    </row>
    <row r="39" spans="1:6" ht="22.5" customHeight="1">
      <c r="A39"/>
      <c r="B39"/>
      <c r="C39"/>
      <c r="D39"/>
      <c r="E39"/>
      <c r="F39"/>
    </row>
    <row r="40" spans="1:6" ht="22.5" customHeight="1">
      <c r="A40"/>
      <c r="B40"/>
      <c r="C40"/>
      <c r="D40"/>
      <c r="E40"/>
      <c r="F40"/>
    </row>
    <row r="41" spans="1:6" ht="22.5" customHeight="1">
      <c r="A41"/>
      <c r="B41"/>
      <c r="C41"/>
      <c r="D41"/>
      <c r="E41"/>
      <c r="F41"/>
    </row>
    <row r="42" spans="1:6" ht="22.5" customHeight="1">
      <c r="A42"/>
      <c r="B42"/>
      <c r="C42"/>
      <c r="D42"/>
      <c r="E42"/>
      <c r="F42"/>
    </row>
    <row r="43" spans="1:6" ht="22.5" customHeight="1">
      <c r="A43"/>
      <c r="B43"/>
      <c r="C43"/>
      <c r="D43"/>
      <c r="E43"/>
      <c r="F43"/>
    </row>
    <row r="44" spans="1:6" ht="22.5" customHeight="1">
      <c r="A44"/>
      <c r="B44"/>
      <c r="C44"/>
      <c r="D44"/>
      <c r="E44"/>
      <c r="F44"/>
    </row>
    <row r="45" spans="1:6" ht="22.5" customHeight="1">
      <c r="A45"/>
      <c r="B45"/>
      <c r="C45"/>
      <c r="D45"/>
      <c r="E45"/>
      <c r="F45"/>
    </row>
    <row r="46" spans="1:6" ht="22.5" customHeight="1">
      <c r="A46"/>
      <c r="B46"/>
      <c r="C46"/>
      <c r="D46"/>
      <c r="E46"/>
      <c r="F46"/>
    </row>
    <row r="47" spans="1:6" ht="22.5" customHeight="1">
      <c r="A47"/>
      <c r="B47"/>
      <c r="C47"/>
      <c r="D47"/>
      <c r="E47"/>
      <c r="F47"/>
    </row>
    <row r="48" spans="1:6" ht="22.5" customHeight="1">
      <c r="A48"/>
      <c r="B48"/>
      <c r="C48"/>
      <c r="D48"/>
      <c r="E48"/>
      <c r="F48"/>
    </row>
    <row r="49" spans="1:6" ht="22.5" customHeight="1">
      <c r="A49"/>
      <c r="B49"/>
      <c r="C49"/>
      <c r="D49"/>
      <c r="E49"/>
      <c r="F49"/>
    </row>
    <row r="50" spans="1:6" ht="22.5" customHeight="1">
      <c r="A50"/>
      <c r="B50"/>
      <c r="C50"/>
      <c r="D50"/>
      <c r="E50"/>
      <c r="F50"/>
    </row>
    <row r="51" spans="1:6" ht="22.5" customHeight="1">
      <c r="A51"/>
      <c r="B51"/>
      <c r="C51"/>
      <c r="D51"/>
      <c r="E51"/>
      <c r="F51"/>
    </row>
    <row r="52" spans="1:6" ht="22.5" customHeight="1">
      <c r="A52"/>
      <c r="B52"/>
      <c r="C52"/>
      <c r="D52"/>
      <c r="E52"/>
      <c r="F52"/>
    </row>
    <row r="53" spans="1:6" ht="22.5" customHeight="1">
      <c r="A53"/>
      <c r="B53"/>
      <c r="C53"/>
      <c r="D53"/>
      <c r="E53"/>
      <c r="F53"/>
    </row>
    <row r="54" spans="1:6" ht="22.5" customHeight="1">
      <c r="A54"/>
      <c r="B54"/>
      <c r="C54"/>
      <c r="D54"/>
      <c r="E54"/>
      <c r="F54"/>
    </row>
    <row r="55" spans="1:6" ht="22.5" customHeight="1">
      <c r="A55"/>
      <c r="B55"/>
      <c r="C55"/>
      <c r="D55"/>
      <c r="E55"/>
      <c r="F55"/>
    </row>
    <row r="56" spans="1:6" ht="22.5" customHeight="1">
      <c r="A56"/>
      <c r="B56"/>
      <c r="C56"/>
      <c r="D56"/>
      <c r="E56"/>
      <c r="F56"/>
    </row>
    <row r="57" spans="1:6" ht="22.5" customHeight="1">
      <c r="A57"/>
      <c r="B57"/>
      <c r="C57"/>
      <c r="D57"/>
      <c r="E57"/>
      <c r="F57"/>
    </row>
    <row r="58" spans="1:6" ht="22.5" customHeight="1">
      <c r="A58"/>
      <c r="B58"/>
      <c r="C58"/>
      <c r="D58"/>
      <c r="E58"/>
      <c r="F58"/>
    </row>
    <row r="59" spans="1:6" ht="22.5" customHeight="1">
      <c r="A59"/>
      <c r="B59"/>
      <c r="C59"/>
      <c r="D59"/>
      <c r="E59"/>
      <c r="F59"/>
    </row>
    <row r="60" spans="1:6" ht="22.5" customHeight="1">
      <c r="A60"/>
      <c r="B60"/>
      <c r="C60"/>
      <c r="D60"/>
      <c r="E60"/>
      <c r="F60"/>
    </row>
    <row r="61" spans="1:6" ht="22.5" customHeight="1">
      <c r="A61"/>
      <c r="B61"/>
      <c r="C61"/>
      <c r="D61"/>
      <c r="E61"/>
      <c r="F61"/>
    </row>
    <row r="62" spans="1:6" ht="22.5" customHeight="1">
      <c r="A62"/>
      <c r="B62"/>
      <c r="C62"/>
      <c r="D62"/>
      <c r="E62"/>
      <c r="F62"/>
    </row>
    <row r="63" spans="1:6" ht="22.5" customHeight="1">
      <c r="A63"/>
      <c r="B63"/>
      <c r="C63"/>
      <c r="D63"/>
      <c r="E63"/>
      <c r="F63"/>
    </row>
    <row r="64" spans="1:6" ht="22.5" customHeight="1">
      <c r="A64"/>
      <c r="B64"/>
      <c r="C64"/>
      <c r="D64"/>
      <c r="E64"/>
      <c r="F64"/>
    </row>
    <row r="65" spans="1:6" ht="22.5" customHeight="1">
      <c r="A65"/>
      <c r="B65"/>
      <c r="C65"/>
      <c r="D65"/>
      <c r="E65"/>
      <c r="F65"/>
    </row>
    <row r="66" spans="1:6" ht="22.5" customHeight="1">
      <c r="A66"/>
      <c r="B66"/>
      <c r="C66"/>
      <c r="D66"/>
      <c r="E66"/>
      <c r="F66"/>
    </row>
    <row r="67" spans="1:6" ht="22.5" customHeight="1">
      <c r="A67"/>
      <c r="B67"/>
      <c r="C67"/>
      <c r="D67"/>
      <c r="E67"/>
      <c r="F67"/>
    </row>
    <row r="68" spans="1:6" ht="22.5" customHeight="1">
      <c r="A68"/>
      <c r="B68"/>
      <c r="C68"/>
      <c r="D68"/>
      <c r="E68"/>
      <c r="F68"/>
    </row>
  </sheetData>
  <sheetProtection/>
  <mergeCells count="11">
    <mergeCell ref="E5:E6"/>
    <mergeCell ref="F5:F6"/>
    <mergeCell ref="A33:F33"/>
    <mergeCell ref="A34:F34"/>
    <mergeCell ref="A35:F35"/>
    <mergeCell ref="A2:F2"/>
    <mergeCell ref="A4:F4"/>
    <mergeCell ref="A5:A6"/>
    <mergeCell ref="A3:F3"/>
    <mergeCell ref="B5:C5"/>
    <mergeCell ref="D5:D6"/>
  </mergeCells>
  <printOptions/>
  <pageMargins left="0.11811023622047245" right="0.11811023622047245" top="0.2362204724409449" bottom="0.2362204724409449" header="0.5118110236220472" footer="0.5118110236220472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53"/>
  <sheetViews>
    <sheetView zoomScalePageLayoutView="0" workbookViewId="0" topLeftCell="A1">
      <selection activeCell="G19" sqref="G19"/>
    </sheetView>
  </sheetViews>
  <sheetFormatPr defaultColWidth="9.140625" defaultRowHeight="22.5" customHeight="1"/>
  <cols>
    <col min="1" max="1" width="5.421875" style="1" bestFit="1" customWidth="1"/>
    <col min="2" max="2" width="75.57421875" style="1" customWidth="1"/>
    <col min="3" max="3" width="13.28125" style="1" customWidth="1"/>
    <col min="4" max="4" width="9.28125" style="1" customWidth="1"/>
    <col min="5" max="16384" width="9.140625" style="1" customWidth="1"/>
  </cols>
  <sheetData>
    <row r="2" spans="2:4" ht="22.5" customHeight="1">
      <c r="B2" s="128" t="s">
        <v>137</v>
      </c>
      <c r="C2" s="128"/>
      <c r="D2" s="128"/>
    </row>
    <row r="3" spans="2:4" ht="22.5" customHeight="1">
      <c r="B3" s="119" t="s">
        <v>133</v>
      </c>
      <c r="C3" s="119"/>
      <c r="D3" s="119"/>
    </row>
    <row r="4" spans="2:4" ht="22.5" customHeight="1">
      <c r="B4" s="119" t="s">
        <v>35</v>
      </c>
      <c r="C4" s="119"/>
      <c r="D4" s="119"/>
    </row>
    <row r="5" spans="2:4" ht="22.5" customHeight="1">
      <c r="B5" s="121" t="s">
        <v>216</v>
      </c>
      <c r="C5" s="121"/>
      <c r="D5" s="121"/>
    </row>
    <row r="6" spans="2:4" ht="22.5" customHeight="1">
      <c r="B6" s="125"/>
      <c r="C6" s="125"/>
      <c r="D6" s="125"/>
    </row>
    <row r="7" spans="1:4" ht="22.5" customHeight="1">
      <c r="A7" s="8" t="s">
        <v>144</v>
      </c>
      <c r="B7" s="126" t="s">
        <v>127</v>
      </c>
      <c r="C7" s="4" t="s">
        <v>118</v>
      </c>
      <c r="D7" s="123" t="s">
        <v>132</v>
      </c>
    </row>
    <row r="8" spans="1:4" ht="22.5" customHeight="1">
      <c r="A8" s="91" t="s">
        <v>145</v>
      </c>
      <c r="B8" s="127"/>
      <c r="C8" s="5" t="s">
        <v>138</v>
      </c>
      <c r="D8" s="124"/>
    </row>
    <row r="9" spans="1:4" ht="22.5" customHeight="1">
      <c r="A9" s="6"/>
      <c r="B9" s="7"/>
      <c r="C9" s="6"/>
      <c r="D9" s="6"/>
    </row>
    <row r="10" spans="1:4" ht="22.5" customHeight="1">
      <c r="A10" s="10"/>
      <c r="B10" s="88" t="s">
        <v>139</v>
      </c>
      <c r="C10" s="11"/>
      <c r="D10" s="11"/>
    </row>
    <row r="11" spans="1:4" ht="22.5" customHeight="1">
      <c r="A11" s="92">
        <v>1</v>
      </c>
      <c r="B11" s="10" t="s">
        <v>140</v>
      </c>
      <c r="C11" s="11">
        <v>310020</v>
      </c>
      <c r="D11" s="11">
        <v>0</v>
      </c>
    </row>
    <row r="12" spans="1:4" ht="22.5" customHeight="1">
      <c r="A12" s="92">
        <v>2</v>
      </c>
      <c r="B12" s="10" t="s">
        <v>141</v>
      </c>
      <c r="C12" s="11">
        <v>190590</v>
      </c>
      <c r="D12" s="11">
        <v>0</v>
      </c>
    </row>
    <row r="13" spans="1:4" ht="22.5" customHeight="1">
      <c r="A13" s="92">
        <v>3</v>
      </c>
      <c r="B13" s="10" t="s">
        <v>143</v>
      </c>
      <c r="C13" s="11">
        <v>111090</v>
      </c>
      <c r="D13" s="11"/>
    </row>
    <row r="14" spans="1:4" ht="22.5" customHeight="1">
      <c r="A14" s="92">
        <v>4</v>
      </c>
      <c r="B14" s="10" t="s">
        <v>142</v>
      </c>
      <c r="C14" s="11">
        <v>102870</v>
      </c>
      <c r="D14" s="11">
        <v>0</v>
      </c>
    </row>
    <row r="15" spans="1:4" ht="22.5" customHeight="1">
      <c r="A15" s="10"/>
      <c r="B15" s="19"/>
      <c r="C15" s="11"/>
      <c r="D15" s="11"/>
    </row>
    <row r="16" spans="1:4" ht="22.5" customHeight="1" thickBot="1">
      <c r="A16" s="78"/>
      <c r="B16" s="89" t="s">
        <v>4</v>
      </c>
      <c r="C16" s="90">
        <f>SUM(C11:C15)</f>
        <v>714570</v>
      </c>
      <c r="D16" s="90">
        <f>SUM(D11:D15)</f>
        <v>0</v>
      </c>
    </row>
    <row r="17" ht="29.25" customHeight="1" thickTop="1"/>
    <row r="18" spans="2:4" ht="22.5" customHeight="1">
      <c r="B18" s="120"/>
      <c r="C18" s="120"/>
      <c r="D18" s="120"/>
    </row>
    <row r="19" spans="2:4" ht="22.5" customHeight="1">
      <c r="B19" s="122"/>
      <c r="C19" s="122"/>
      <c r="D19" s="122"/>
    </row>
    <row r="20" spans="2:4" ht="22.5" customHeight="1">
      <c r="B20" s="122"/>
      <c r="C20" s="122"/>
      <c r="D20" s="122"/>
    </row>
    <row r="21" spans="2:4" ht="22.5" customHeight="1">
      <c r="B21" s="18"/>
      <c r="C21" s="18"/>
      <c r="D21" s="18"/>
    </row>
    <row r="22" spans="2:4" ht="22.5" customHeight="1">
      <c r="B22"/>
      <c r="C22"/>
      <c r="D22"/>
    </row>
    <row r="23" spans="2:4" ht="22.5" customHeight="1">
      <c r="B23"/>
      <c r="C23"/>
      <c r="D23"/>
    </row>
    <row r="24" spans="2:4" ht="22.5" customHeight="1">
      <c r="B24"/>
      <c r="C24"/>
      <c r="D24"/>
    </row>
    <row r="25" spans="2:4" ht="22.5" customHeight="1">
      <c r="B25"/>
      <c r="C25"/>
      <c r="D25"/>
    </row>
    <row r="26" spans="2:4" ht="22.5" customHeight="1">
      <c r="B26"/>
      <c r="C26"/>
      <c r="D26"/>
    </row>
    <row r="27" spans="2:4" ht="22.5" customHeight="1">
      <c r="B27"/>
      <c r="C27"/>
      <c r="D27"/>
    </row>
    <row r="28" spans="2:4" ht="22.5" customHeight="1">
      <c r="B28"/>
      <c r="C28"/>
      <c r="D28"/>
    </row>
    <row r="29" spans="2:4" ht="22.5" customHeight="1">
      <c r="B29"/>
      <c r="C29"/>
      <c r="D29"/>
    </row>
    <row r="30" spans="2:4" ht="22.5" customHeight="1">
      <c r="B30"/>
      <c r="C30"/>
      <c r="D30"/>
    </row>
    <row r="31" spans="2:4" ht="22.5" customHeight="1">
      <c r="B31"/>
      <c r="C31"/>
      <c r="D31"/>
    </row>
    <row r="32" spans="2:4" ht="22.5" customHeight="1">
      <c r="B32"/>
      <c r="C32"/>
      <c r="D32"/>
    </row>
    <row r="33" spans="2:4" ht="22.5" customHeight="1">
      <c r="B33"/>
      <c r="C33"/>
      <c r="D33"/>
    </row>
    <row r="34" spans="2:4" ht="22.5" customHeight="1">
      <c r="B34"/>
      <c r="C34"/>
      <c r="D34"/>
    </row>
    <row r="35" spans="2:4" ht="22.5" customHeight="1">
      <c r="B35"/>
      <c r="C35"/>
      <c r="D35"/>
    </row>
    <row r="36" spans="2:4" ht="22.5" customHeight="1">
      <c r="B36"/>
      <c r="C36"/>
      <c r="D36"/>
    </row>
    <row r="37" spans="2:4" ht="22.5" customHeight="1">
      <c r="B37"/>
      <c r="C37"/>
      <c r="D37"/>
    </row>
    <row r="38" spans="2:4" ht="22.5" customHeight="1">
      <c r="B38"/>
      <c r="C38"/>
      <c r="D38"/>
    </row>
    <row r="39" spans="2:4" ht="22.5" customHeight="1">
      <c r="B39"/>
      <c r="C39"/>
      <c r="D39"/>
    </row>
    <row r="40" spans="2:4" ht="22.5" customHeight="1">
      <c r="B40"/>
      <c r="C40"/>
      <c r="D40"/>
    </row>
    <row r="41" spans="2:4" ht="22.5" customHeight="1">
      <c r="B41"/>
      <c r="C41"/>
      <c r="D41"/>
    </row>
    <row r="42" spans="2:4" ht="22.5" customHeight="1">
      <c r="B42"/>
      <c r="C42"/>
      <c r="D42"/>
    </row>
    <row r="43" spans="2:4" ht="22.5" customHeight="1">
      <c r="B43"/>
      <c r="C43"/>
      <c r="D43"/>
    </row>
    <row r="44" spans="2:4" ht="22.5" customHeight="1">
      <c r="B44"/>
      <c r="C44"/>
      <c r="D44"/>
    </row>
    <row r="45" spans="2:4" ht="22.5" customHeight="1">
      <c r="B45"/>
      <c r="C45"/>
      <c r="D45"/>
    </row>
    <row r="46" spans="2:4" ht="22.5" customHeight="1">
      <c r="B46"/>
      <c r="C46"/>
      <c r="D46"/>
    </row>
    <row r="47" spans="2:4" ht="22.5" customHeight="1">
      <c r="B47"/>
      <c r="C47"/>
      <c r="D47"/>
    </row>
    <row r="48" spans="2:4" ht="22.5" customHeight="1">
      <c r="B48"/>
      <c r="C48"/>
      <c r="D48"/>
    </row>
    <row r="49" spans="2:4" ht="22.5" customHeight="1">
      <c r="B49"/>
      <c r="C49"/>
      <c r="D49"/>
    </row>
    <row r="50" spans="2:4" ht="22.5" customHeight="1">
      <c r="B50"/>
      <c r="C50"/>
      <c r="D50"/>
    </row>
    <row r="51" spans="2:4" ht="22.5" customHeight="1">
      <c r="B51"/>
      <c r="C51"/>
      <c r="D51"/>
    </row>
    <row r="52" spans="2:4" ht="22.5" customHeight="1">
      <c r="B52"/>
      <c r="C52"/>
      <c r="D52"/>
    </row>
    <row r="53" spans="2:4" ht="22.5" customHeight="1">
      <c r="B53"/>
      <c r="C53"/>
      <c r="D53"/>
    </row>
  </sheetData>
  <sheetProtection/>
  <mergeCells count="10">
    <mergeCell ref="B20:D20"/>
    <mergeCell ref="D7:D8"/>
    <mergeCell ref="B2:D2"/>
    <mergeCell ref="B3:D3"/>
    <mergeCell ref="B4:D4"/>
    <mergeCell ref="B5:D5"/>
    <mergeCell ref="B6:D6"/>
    <mergeCell ref="B7:B8"/>
    <mergeCell ref="B18:D18"/>
    <mergeCell ref="B19:D19"/>
  </mergeCells>
  <printOptions/>
  <pageMargins left="0.11811023622047245" right="0" top="0.2362204724409449" bottom="0.2362204724409449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17" sqref="B17"/>
    </sheetView>
  </sheetViews>
  <sheetFormatPr defaultColWidth="9.140625" defaultRowHeight="22.5" customHeight="1"/>
  <cols>
    <col min="1" max="1" width="5.421875" style="1" bestFit="1" customWidth="1"/>
    <col min="2" max="2" width="75.57421875" style="1" customWidth="1"/>
    <col min="3" max="3" width="13.28125" style="1" customWidth="1"/>
    <col min="4" max="4" width="9.28125" style="1" customWidth="1"/>
    <col min="5" max="16384" width="9.140625" style="1" customWidth="1"/>
  </cols>
  <sheetData>
    <row r="1" spans="2:4" ht="22.5" customHeight="1">
      <c r="B1" s="120"/>
      <c r="C1" s="120"/>
      <c r="D1" s="120"/>
    </row>
    <row r="2" spans="2:4" ht="22.5" customHeight="1">
      <c r="B2" s="21"/>
      <c r="C2" s="21"/>
      <c r="D2" s="21"/>
    </row>
    <row r="3" spans="2:4" ht="22.5" customHeight="1">
      <c r="B3" s="21"/>
      <c r="C3" s="87" t="s">
        <v>149</v>
      </c>
      <c r="D3" s="21"/>
    </row>
    <row r="4" spans="1:2" ht="22.5" customHeight="1">
      <c r="A4" s="119" t="s">
        <v>150</v>
      </c>
      <c r="B4" s="119"/>
    </row>
    <row r="6" spans="1:2" ht="22.5" customHeight="1">
      <c r="A6" s="118" t="s">
        <v>74</v>
      </c>
      <c r="B6" s="118"/>
    </row>
    <row r="8" spans="2:3" ht="22.5" customHeight="1">
      <c r="B8" s="1" t="s">
        <v>151</v>
      </c>
      <c r="C8" s="2">
        <v>6139.85</v>
      </c>
    </row>
    <row r="9" spans="2:3" ht="22.5" customHeight="1">
      <c r="B9" s="1" t="s">
        <v>152</v>
      </c>
      <c r="C9" s="2">
        <v>83794</v>
      </c>
    </row>
    <row r="10" spans="2:3" ht="22.5" customHeight="1">
      <c r="B10" s="1" t="s">
        <v>153</v>
      </c>
      <c r="C10" s="2">
        <v>1041.66</v>
      </c>
    </row>
    <row r="11" spans="2:3" ht="22.5" customHeight="1">
      <c r="B11" s="1" t="s">
        <v>154</v>
      </c>
      <c r="C11" s="2">
        <v>11488.88</v>
      </c>
    </row>
    <row r="12" spans="2:3" ht="22.5" customHeight="1">
      <c r="B12" s="1" t="s">
        <v>217</v>
      </c>
      <c r="C12" s="2">
        <v>485462.183</v>
      </c>
    </row>
    <row r="13" ht="22.5" customHeight="1">
      <c r="C13" s="2"/>
    </row>
    <row r="14" spans="2:3" ht="22.5" customHeight="1" thickBot="1">
      <c r="B14" s="3" t="s">
        <v>4</v>
      </c>
      <c r="C14" s="95">
        <f>SUM(C8:C13)</f>
        <v>587926.5730000001</v>
      </c>
    </row>
    <row r="15" ht="22.5" customHeight="1" thickTop="1"/>
  </sheetData>
  <sheetProtection/>
  <mergeCells count="3">
    <mergeCell ref="A6:B6"/>
    <mergeCell ref="A4:B4"/>
    <mergeCell ref="B1:D1"/>
  </mergeCells>
  <printOptions/>
  <pageMargins left="0.11811023622047245" right="0" top="0.2362204724409449" bottom="0.2362204724409449" header="0.5118110236220472" footer="0.511811023622047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13">
      <selection activeCell="B17" sqref="B17"/>
    </sheetView>
  </sheetViews>
  <sheetFormatPr defaultColWidth="9.140625" defaultRowHeight="22.5" customHeight="1"/>
  <cols>
    <col min="1" max="1" width="7.8515625" style="1" customWidth="1"/>
    <col min="2" max="2" width="60.57421875" style="1" customWidth="1"/>
    <col min="3" max="3" width="18.28125" style="1" customWidth="1"/>
    <col min="4" max="4" width="14.28125" style="1" customWidth="1"/>
    <col min="5" max="5" width="12.7109375" style="1" customWidth="1"/>
    <col min="6" max="6" width="18.28125" style="1" customWidth="1"/>
    <col min="7" max="16384" width="9.140625" style="1" customWidth="1"/>
  </cols>
  <sheetData>
    <row r="2" ht="22.5" customHeight="1">
      <c r="F2" s="87" t="s">
        <v>155</v>
      </c>
    </row>
    <row r="3" spans="1:6" ht="22.5" customHeight="1">
      <c r="A3" s="119" t="s">
        <v>133</v>
      </c>
      <c r="B3" s="119"/>
      <c r="C3" s="119"/>
      <c r="D3" s="119"/>
      <c r="E3" s="119"/>
      <c r="F3" s="119"/>
    </row>
    <row r="4" spans="1:6" ht="22.5" customHeight="1">
      <c r="A4" s="119" t="s">
        <v>146</v>
      </c>
      <c r="B4" s="119"/>
      <c r="C4" s="119"/>
      <c r="D4" s="119"/>
      <c r="E4" s="119"/>
      <c r="F4" s="119"/>
    </row>
    <row r="5" spans="1:6" ht="22.5" customHeight="1">
      <c r="A5" s="121" t="s">
        <v>218</v>
      </c>
      <c r="B5" s="121"/>
      <c r="C5" s="121"/>
      <c r="D5" s="121"/>
      <c r="E5" s="121"/>
      <c r="F5" s="121"/>
    </row>
    <row r="6" spans="2:6" ht="22.5" customHeight="1">
      <c r="B6" s="125"/>
      <c r="C6" s="125"/>
      <c r="D6" s="125"/>
      <c r="E6" s="125"/>
      <c r="F6" s="125"/>
    </row>
    <row r="7" spans="1:6" ht="22.5" customHeight="1">
      <c r="A7" s="123" t="s">
        <v>144</v>
      </c>
      <c r="B7" s="126" t="s">
        <v>127</v>
      </c>
      <c r="C7" s="4" t="s">
        <v>118</v>
      </c>
      <c r="D7" s="4" t="s">
        <v>128</v>
      </c>
      <c r="E7" s="85" t="s">
        <v>130</v>
      </c>
      <c r="F7" s="85" t="s">
        <v>131</v>
      </c>
    </row>
    <row r="8" spans="1:6" ht="22.5" customHeight="1">
      <c r="A8" s="124"/>
      <c r="B8" s="127"/>
      <c r="C8" s="5" t="s">
        <v>147</v>
      </c>
      <c r="D8" s="5" t="s">
        <v>148</v>
      </c>
      <c r="E8" s="86" t="s">
        <v>148</v>
      </c>
      <c r="F8" s="86" t="s">
        <v>118</v>
      </c>
    </row>
    <row r="9" spans="1:6" ht="22.5" customHeight="1">
      <c r="A9" s="93"/>
      <c r="B9" s="7"/>
      <c r="C9" s="6"/>
      <c r="D9" s="6"/>
      <c r="E9" s="6"/>
      <c r="F9" s="6"/>
    </row>
    <row r="10" spans="1:6" ht="22.5" customHeight="1">
      <c r="A10" s="93"/>
      <c r="B10" s="88" t="s">
        <v>135</v>
      </c>
      <c r="C10" s="11"/>
      <c r="D10" s="11"/>
      <c r="E10" s="11"/>
      <c r="F10" s="11"/>
    </row>
    <row r="11" spans="1:6" ht="22.5" customHeight="1">
      <c r="A11" s="94">
        <v>1</v>
      </c>
      <c r="B11" s="10" t="s">
        <v>219</v>
      </c>
      <c r="C11" s="11">
        <v>1074000</v>
      </c>
      <c r="D11" s="11">
        <v>0</v>
      </c>
      <c r="E11" s="11">
        <v>0</v>
      </c>
      <c r="F11" s="11">
        <f>C11+D11-E11</f>
        <v>1074000</v>
      </c>
    </row>
    <row r="12" spans="1:6" ht="22.5" customHeight="1">
      <c r="A12" s="93"/>
      <c r="B12" s="10" t="s">
        <v>220</v>
      </c>
      <c r="C12" s="11"/>
      <c r="D12" s="11"/>
      <c r="E12" s="11"/>
      <c r="F12" s="11"/>
    </row>
    <row r="13" spans="1:6" ht="22.5" customHeight="1">
      <c r="A13" s="94">
        <v>2</v>
      </c>
      <c r="B13" s="10" t="s">
        <v>221</v>
      </c>
      <c r="C13" s="11">
        <v>1976000</v>
      </c>
      <c r="D13" s="11"/>
      <c r="E13" s="11"/>
      <c r="F13" s="11">
        <f>C13+D13-E13</f>
        <v>1976000</v>
      </c>
    </row>
    <row r="14" spans="1:6" ht="22.5" customHeight="1">
      <c r="A14" s="93"/>
      <c r="B14" s="10" t="s">
        <v>222</v>
      </c>
      <c r="C14" s="11"/>
      <c r="D14" s="11"/>
      <c r="E14" s="11"/>
      <c r="F14" s="11"/>
    </row>
    <row r="15" spans="1:6" ht="22.5" customHeight="1">
      <c r="A15" s="93"/>
      <c r="B15" s="19"/>
      <c r="C15" s="11"/>
      <c r="D15" s="11"/>
      <c r="E15" s="11"/>
      <c r="F15" s="11"/>
    </row>
    <row r="16" spans="1:6" ht="22.5" customHeight="1" thickBot="1">
      <c r="A16" s="78"/>
      <c r="B16" s="89" t="s">
        <v>4</v>
      </c>
      <c r="C16" s="90">
        <f>SUM(C11:C15)</f>
        <v>3050000</v>
      </c>
      <c r="D16" s="90">
        <f>SUM(D11:D15)</f>
        <v>0</v>
      </c>
      <c r="E16" s="90">
        <f>SUM(E11:E15)</f>
        <v>0</v>
      </c>
      <c r="F16" s="90">
        <f>SUM(F11:F15)</f>
        <v>3050000</v>
      </c>
    </row>
    <row r="17" ht="29.25" customHeight="1" thickTop="1"/>
    <row r="18" spans="2:6" ht="22.5" customHeight="1">
      <c r="B18" s="120"/>
      <c r="C18" s="120"/>
      <c r="D18" s="120"/>
      <c r="E18" s="120"/>
      <c r="F18" s="120"/>
    </row>
    <row r="19" spans="2:6" ht="22.5" customHeight="1">
      <c r="B19" s="122"/>
      <c r="C19" s="122"/>
      <c r="D19" s="122"/>
      <c r="E19" s="122"/>
      <c r="F19" s="122"/>
    </row>
    <row r="20" spans="2:6" ht="22.5" customHeight="1">
      <c r="B20" s="122"/>
      <c r="C20" s="122"/>
      <c r="D20" s="122"/>
      <c r="E20" s="122"/>
      <c r="F20" s="122"/>
    </row>
    <row r="21" spans="2:6" ht="22.5" customHeight="1">
      <c r="B21" s="18"/>
      <c r="C21" s="18"/>
      <c r="D21" s="18"/>
      <c r="E21" s="18"/>
      <c r="F21" s="18"/>
    </row>
    <row r="22" spans="2:6" ht="22.5" customHeight="1">
      <c r="B22"/>
      <c r="C22"/>
      <c r="D22"/>
      <c r="E22"/>
      <c r="F22"/>
    </row>
    <row r="23" spans="2:6" ht="22.5" customHeight="1">
      <c r="B23"/>
      <c r="C23"/>
      <c r="D23"/>
      <c r="E23"/>
      <c r="F23"/>
    </row>
    <row r="24" spans="2:6" ht="22.5" customHeight="1">
      <c r="B24"/>
      <c r="C24"/>
      <c r="D24"/>
      <c r="E24"/>
      <c r="F24"/>
    </row>
    <row r="25" spans="2:6" ht="22.5" customHeight="1">
      <c r="B25"/>
      <c r="C25"/>
      <c r="D25"/>
      <c r="E25"/>
      <c r="F25"/>
    </row>
    <row r="26" spans="2:6" ht="22.5" customHeight="1">
      <c r="B26"/>
      <c r="C26"/>
      <c r="D26"/>
      <c r="E26"/>
      <c r="F26"/>
    </row>
    <row r="27" spans="2:6" ht="22.5" customHeight="1">
      <c r="B27"/>
      <c r="C27"/>
      <c r="D27"/>
      <c r="E27"/>
      <c r="F27"/>
    </row>
    <row r="28" spans="2:6" ht="22.5" customHeight="1">
      <c r="B28"/>
      <c r="C28"/>
      <c r="D28"/>
      <c r="E28"/>
      <c r="F28"/>
    </row>
    <row r="29" spans="2:6" ht="22.5" customHeight="1">
      <c r="B29"/>
      <c r="C29"/>
      <c r="D29"/>
      <c r="E29"/>
      <c r="F29"/>
    </row>
    <row r="30" spans="2:6" ht="22.5" customHeight="1">
      <c r="B30"/>
      <c r="C30"/>
      <c r="D30"/>
      <c r="E30"/>
      <c r="F30"/>
    </row>
    <row r="31" spans="2:6" ht="22.5" customHeight="1">
      <c r="B31"/>
      <c r="C31"/>
      <c r="D31"/>
      <c r="E31"/>
      <c r="F31"/>
    </row>
    <row r="32" spans="2:6" ht="22.5" customHeight="1">
      <c r="B32"/>
      <c r="C32"/>
      <c r="D32"/>
      <c r="E32"/>
      <c r="F32"/>
    </row>
    <row r="33" spans="2:6" ht="22.5" customHeight="1">
      <c r="B33"/>
      <c r="C33"/>
      <c r="D33"/>
      <c r="E33"/>
      <c r="F33"/>
    </row>
    <row r="34" spans="2:6" ht="22.5" customHeight="1">
      <c r="B34"/>
      <c r="C34"/>
      <c r="D34"/>
      <c r="E34"/>
      <c r="F34"/>
    </row>
    <row r="35" spans="2:6" ht="22.5" customHeight="1">
      <c r="B35"/>
      <c r="C35"/>
      <c r="D35"/>
      <c r="E35"/>
      <c r="F35"/>
    </row>
    <row r="36" spans="2:6" ht="22.5" customHeight="1">
      <c r="B36"/>
      <c r="C36"/>
      <c r="D36"/>
      <c r="E36"/>
      <c r="F36"/>
    </row>
    <row r="37" spans="2:6" ht="22.5" customHeight="1">
      <c r="B37"/>
      <c r="C37"/>
      <c r="D37"/>
      <c r="E37"/>
      <c r="F37"/>
    </row>
    <row r="38" spans="2:6" ht="22.5" customHeight="1">
      <c r="B38"/>
      <c r="C38"/>
      <c r="D38"/>
      <c r="E38"/>
      <c r="F38"/>
    </row>
    <row r="39" spans="2:6" ht="22.5" customHeight="1">
      <c r="B39"/>
      <c r="C39"/>
      <c r="D39"/>
      <c r="E39"/>
      <c r="F39"/>
    </row>
    <row r="40" spans="2:6" ht="22.5" customHeight="1">
      <c r="B40"/>
      <c r="C40"/>
      <c r="D40"/>
      <c r="E40"/>
      <c r="F40"/>
    </row>
    <row r="41" spans="2:6" ht="22.5" customHeight="1">
      <c r="B41"/>
      <c r="C41"/>
      <c r="D41"/>
      <c r="E41"/>
      <c r="F41"/>
    </row>
    <row r="42" spans="2:6" ht="22.5" customHeight="1">
      <c r="B42"/>
      <c r="C42"/>
      <c r="D42"/>
      <c r="E42"/>
      <c r="F42"/>
    </row>
    <row r="43" spans="2:6" ht="22.5" customHeight="1">
      <c r="B43"/>
      <c r="C43"/>
      <c r="D43"/>
      <c r="E43"/>
      <c r="F43"/>
    </row>
    <row r="44" spans="2:6" ht="22.5" customHeight="1">
      <c r="B44"/>
      <c r="C44"/>
      <c r="D44"/>
      <c r="E44"/>
      <c r="F44"/>
    </row>
    <row r="45" spans="2:6" ht="22.5" customHeight="1">
      <c r="B45"/>
      <c r="C45"/>
      <c r="D45"/>
      <c r="E45"/>
      <c r="F45"/>
    </row>
    <row r="46" spans="2:6" ht="22.5" customHeight="1">
      <c r="B46"/>
      <c r="C46"/>
      <c r="D46"/>
      <c r="E46"/>
      <c r="F46"/>
    </row>
    <row r="47" spans="2:6" ht="22.5" customHeight="1">
      <c r="B47"/>
      <c r="C47"/>
      <c r="D47"/>
      <c r="E47"/>
      <c r="F47"/>
    </row>
    <row r="48" spans="2:6" ht="22.5" customHeight="1">
      <c r="B48"/>
      <c r="C48"/>
      <c r="D48"/>
      <c r="E48"/>
      <c r="F48"/>
    </row>
    <row r="49" spans="2:6" ht="22.5" customHeight="1">
      <c r="B49"/>
      <c r="C49"/>
      <c r="D49"/>
      <c r="E49"/>
      <c r="F49"/>
    </row>
    <row r="50" spans="2:6" ht="22.5" customHeight="1">
      <c r="B50"/>
      <c r="C50"/>
      <c r="D50"/>
      <c r="E50"/>
      <c r="F50"/>
    </row>
    <row r="51" spans="2:6" ht="22.5" customHeight="1">
      <c r="B51"/>
      <c r="C51"/>
      <c r="D51"/>
      <c r="E51"/>
      <c r="F51"/>
    </row>
    <row r="52" spans="2:6" ht="22.5" customHeight="1">
      <c r="B52"/>
      <c r="C52"/>
      <c r="D52"/>
      <c r="E52"/>
      <c r="F52"/>
    </row>
    <row r="53" spans="2:6" ht="22.5" customHeight="1">
      <c r="B53"/>
      <c r="C53"/>
      <c r="D53"/>
      <c r="E53"/>
      <c r="F53"/>
    </row>
  </sheetData>
  <sheetProtection/>
  <mergeCells count="9">
    <mergeCell ref="A3:F3"/>
    <mergeCell ref="A4:F4"/>
    <mergeCell ref="A5:F5"/>
    <mergeCell ref="B18:F18"/>
    <mergeCell ref="B19:F19"/>
    <mergeCell ref="B20:F20"/>
    <mergeCell ref="A7:A8"/>
    <mergeCell ref="B6:F6"/>
    <mergeCell ref="B7:B8"/>
  </mergeCells>
  <printOptions/>
  <pageMargins left="0.11811023622047245" right="0.11811023622047245" top="0.2362204724409449" bottom="0.2362204724409449" header="0.5118110236220472" footer="0.5118110236220472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31">
      <selection activeCell="E27" sqref="E27"/>
    </sheetView>
  </sheetViews>
  <sheetFormatPr defaultColWidth="9.140625" defaultRowHeight="12.75"/>
  <cols>
    <col min="1" max="1" width="37.421875" style="49" customWidth="1"/>
    <col min="2" max="2" width="19.00390625" style="49" customWidth="1"/>
    <col min="3" max="3" width="19.57421875" style="49" customWidth="1"/>
    <col min="4" max="4" width="5.421875" style="49" customWidth="1"/>
    <col min="5" max="5" width="18.140625" style="49" customWidth="1"/>
    <col min="6" max="6" width="0.2890625" style="49" customWidth="1"/>
    <col min="7" max="9" width="9.140625" style="49" hidden="1" customWidth="1"/>
    <col min="10" max="16384" width="9.140625" style="49" customWidth="1"/>
  </cols>
  <sheetData>
    <row r="1" spans="1:9" ht="21.75">
      <c r="A1" s="136" t="s">
        <v>44</v>
      </c>
      <c r="B1" s="136"/>
      <c r="C1" s="136"/>
      <c r="D1" s="136"/>
      <c r="E1" s="136"/>
      <c r="F1" s="48"/>
      <c r="G1" s="48"/>
      <c r="H1" s="48"/>
      <c r="I1" s="48"/>
    </row>
    <row r="2" spans="1:9" ht="21.75">
      <c r="A2" s="136" t="s">
        <v>244</v>
      </c>
      <c r="B2" s="136"/>
      <c r="C2" s="136"/>
      <c r="D2" s="136"/>
      <c r="E2" s="136"/>
      <c r="F2" s="48"/>
      <c r="G2" s="48"/>
      <c r="H2" s="48"/>
      <c r="I2" s="48"/>
    </row>
    <row r="3" spans="1:9" ht="21.75">
      <c r="A3" s="137" t="s">
        <v>245</v>
      </c>
      <c r="B3" s="137"/>
      <c r="C3" s="137"/>
      <c r="D3" s="137"/>
      <c r="E3" s="137"/>
      <c r="F3" s="48"/>
      <c r="G3" s="48"/>
      <c r="H3" s="48"/>
      <c r="I3" s="48"/>
    </row>
    <row r="4" spans="1:9" ht="21.75">
      <c r="A4" s="134" t="s">
        <v>127</v>
      </c>
      <c r="B4" s="134" t="s">
        <v>163</v>
      </c>
      <c r="C4" s="134" t="s">
        <v>45</v>
      </c>
      <c r="D4" s="51" t="s">
        <v>164</v>
      </c>
      <c r="E4" s="50" t="s">
        <v>165</v>
      </c>
      <c r="F4" s="48"/>
      <c r="G4" s="48"/>
      <c r="H4" s="48"/>
      <c r="I4" s="48"/>
    </row>
    <row r="5" spans="1:9" ht="21.75">
      <c r="A5" s="135"/>
      <c r="B5" s="135"/>
      <c r="C5" s="135"/>
      <c r="D5" s="96" t="s">
        <v>47</v>
      </c>
      <c r="E5" s="97" t="s">
        <v>166</v>
      </c>
      <c r="F5" s="48"/>
      <c r="G5" s="48"/>
      <c r="H5" s="48"/>
      <c r="I5" s="48"/>
    </row>
    <row r="6" spans="1:9" ht="21.75">
      <c r="A6" s="104" t="s">
        <v>46</v>
      </c>
      <c r="B6" s="56"/>
      <c r="C6" s="56"/>
      <c r="D6" s="56"/>
      <c r="E6" s="56"/>
      <c r="F6" s="48"/>
      <c r="G6" s="48"/>
      <c r="H6" s="48"/>
      <c r="I6" s="48"/>
    </row>
    <row r="7" spans="1:9" ht="21.75">
      <c r="A7" s="105" t="s">
        <v>156</v>
      </c>
      <c r="B7" s="100">
        <v>70800</v>
      </c>
      <c r="C7" s="100">
        <v>73824.79</v>
      </c>
      <c r="D7" s="101" t="s">
        <v>48</v>
      </c>
      <c r="E7" s="100">
        <f>C7-B7</f>
        <v>3024.7899999999936</v>
      </c>
      <c r="F7" s="48"/>
      <c r="G7" s="48"/>
      <c r="H7" s="48"/>
      <c r="I7" s="48"/>
    </row>
    <row r="8" spans="1:9" ht="21.75">
      <c r="A8" s="105" t="s">
        <v>157</v>
      </c>
      <c r="B8" s="100">
        <v>26400</v>
      </c>
      <c r="C8" s="100">
        <v>68928.4</v>
      </c>
      <c r="D8" s="101" t="s">
        <v>48</v>
      </c>
      <c r="E8" s="100">
        <f>C8-B8</f>
        <v>42528.399999999994</v>
      </c>
      <c r="F8" s="48"/>
      <c r="G8" s="48"/>
      <c r="H8" s="48"/>
      <c r="I8" s="48"/>
    </row>
    <row r="9" spans="1:9" ht="21.75">
      <c r="A9" s="105" t="s">
        <v>158</v>
      </c>
      <c r="B9" s="100">
        <v>75000</v>
      </c>
      <c r="C9" s="100">
        <v>142751.9</v>
      </c>
      <c r="D9" s="101" t="s">
        <v>48</v>
      </c>
      <c r="E9" s="100">
        <f>C9-B9</f>
        <v>67751.9</v>
      </c>
      <c r="F9" s="48"/>
      <c r="G9" s="48"/>
      <c r="H9" s="48"/>
      <c r="I9" s="48"/>
    </row>
    <row r="10" spans="1:9" ht="21.75">
      <c r="A10" s="105" t="s">
        <v>159</v>
      </c>
      <c r="B10" s="100">
        <v>45000</v>
      </c>
      <c r="C10" s="100">
        <v>10000</v>
      </c>
      <c r="D10" s="101" t="s">
        <v>47</v>
      </c>
      <c r="E10" s="100">
        <f>B10-C10</f>
        <v>35000</v>
      </c>
      <c r="F10" s="48"/>
      <c r="G10" s="48"/>
      <c r="H10" s="48"/>
      <c r="I10" s="48"/>
    </row>
    <row r="11" spans="1:9" ht="21.75">
      <c r="A11" s="105" t="s">
        <v>160</v>
      </c>
      <c r="B11" s="100">
        <v>0</v>
      </c>
      <c r="C11" s="100">
        <v>0</v>
      </c>
      <c r="D11" s="101"/>
      <c r="E11" s="100">
        <f>C11-B11</f>
        <v>0</v>
      </c>
      <c r="F11" s="48"/>
      <c r="G11" s="48"/>
      <c r="H11" s="48"/>
      <c r="I11" s="48"/>
    </row>
    <row r="12" spans="1:9" ht="21.75">
      <c r="A12" s="105" t="s">
        <v>161</v>
      </c>
      <c r="B12" s="100">
        <v>10243401</v>
      </c>
      <c r="C12" s="100">
        <v>13101258.62</v>
      </c>
      <c r="D12" s="101" t="s">
        <v>48</v>
      </c>
      <c r="E12" s="100">
        <f>C12-B12</f>
        <v>2857857.619999999</v>
      </c>
      <c r="F12" s="48"/>
      <c r="G12" s="48"/>
      <c r="H12" s="48"/>
      <c r="I12" s="48"/>
    </row>
    <row r="13" spans="1:9" ht="21.75">
      <c r="A13" s="105" t="s">
        <v>162</v>
      </c>
      <c r="B13" s="57">
        <v>3750000</v>
      </c>
      <c r="C13" s="57">
        <v>3309234</v>
      </c>
      <c r="D13" s="102" t="s">
        <v>47</v>
      </c>
      <c r="E13" s="57">
        <f>B13-C13</f>
        <v>440766</v>
      </c>
      <c r="F13" s="48"/>
      <c r="G13" s="48"/>
      <c r="H13" s="48"/>
      <c r="I13" s="48"/>
    </row>
    <row r="14" spans="1:9" ht="21.75">
      <c r="A14" s="105" t="s">
        <v>169</v>
      </c>
      <c r="B14" s="53">
        <f>SUM(B7:B13)</f>
        <v>14210601</v>
      </c>
      <c r="C14" s="53">
        <f>SUM(C7:C13)</f>
        <v>16705997.709999999</v>
      </c>
      <c r="D14" s="54" t="s">
        <v>47</v>
      </c>
      <c r="E14" s="53">
        <f>C14-B14</f>
        <v>2495396.709999999</v>
      </c>
      <c r="F14" s="48"/>
      <c r="G14" s="48"/>
      <c r="H14" s="48"/>
      <c r="I14" s="48"/>
    </row>
    <row r="15" spans="1:9" ht="21.75">
      <c r="A15" s="105" t="s">
        <v>167</v>
      </c>
      <c r="B15" s="106"/>
      <c r="C15" s="53">
        <v>3511378</v>
      </c>
      <c r="D15" s="106"/>
      <c r="E15" s="107"/>
      <c r="F15" s="48"/>
      <c r="G15" s="48"/>
      <c r="H15" s="48"/>
      <c r="I15" s="48"/>
    </row>
    <row r="16" spans="1:9" ht="21.75">
      <c r="A16" s="108" t="s">
        <v>168</v>
      </c>
      <c r="B16" s="106"/>
      <c r="C16" s="53">
        <f>C15+C14</f>
        <v>20217375.71</v>
      </c>
      <c r="D16" s="106"/>
      <c r="E16" s="107"/>
      <c r="F16" s="48"/>
      <c r="G16" s="48"/>
      <c r="H16" s="48"/>
      <c r="I16" s="48"/>
    </row>
    <row r="17" spans="1:9" ht="21.75">
      <c r="A17" s="109"/>
      <c r="B17" s="98"/>
      <c r="C17" s="99"/>
      <c r="D17" s="106"/>
      <c r="E17" s="107"/>
      <c r="F17" s="48"/>
      <c r="G17" s="48"/>
      <c r="H17" s="48"/>
      <c r="I17" s="48"/>
    </row>
    <row r="18" spans="1:9" ht="21.75">
      <c r="A18" s="134" t="s">
        <v>127</v>
      </c>
      <c r="B18" s="134" t="s">
        <v>178</v>
      </c>
      <c r="C18" s="134" t="s">
        <v>179</v>
      </c>
      <c r="D18" s="51" t="s">
        <v>164</v>
      </c>
      <c r="E18" s="50" t="s">
        <v>165</v>
      </c>
      <c r="F18" s="48"/>
      <c r="G18" s="48"/>
      <c r="H18" s="48"/>
      <c r="I18" s="48"/>
    </row>
    <row r="19" spans="1:9" ht="21.75">
      <c r="A19" s="135"/>
      <c r="B19" s="135"/>
      <c r="C19" s="135"/>
      <c r="D19" s="96" t="s">
        <v>47</v>
      </c>
      <c r="E19" s="97" t="s">
        <v>166</v>
      </c>
      <c r="F19" s="48"/>
      <c r="G19" s="48"/>
      <c r="H19" s="48"/>
      <c r="I19" s="48"/>
    </row>
    <row r="20" spans="1:9" ht="21.75">
      <c r="A20" s="104" t="s">
        <v>170</v>
      </c>
      <c r="B20" s="56"/>
      <c r="C20" s="56"/>
      <c r="D20" s="56"/>
      <c r="E20" s="56"/>
      <c r="F20" s="48"/>
      <c r="G20" s="48"/>
      <c r="H20" s="48"/>
      <c r="I20" s="48"/>
    </row>
    <row r="21" spans="1:9" ht="21.75">
      <c r="A21" s="105" t="s">
        <v>49</v>
      </c>
      <c r="B21" s="100">
        <v>567381</v>
      </c>
      <c r="C21" s="100">
        <v>524510</v>
      </c>
      <c r="D21" s="101" t="s">
        <v>47</v>
      </c>
      <c r="E21" s="100">
        <f>B21-C21</f>
        <v>42871</v>
      </c>
      <c r="F21" s="48"/>
      <c r="G21" s="48"/>
      <c r="H21" s="48"/>
      <c r="I21" s="48"/>
    </row>
    <row r="22" spans="1:9" ht="21.75">
      <c r="A22" s="105" t="s">
        <v>50</v>
      </c>
      <c r="B22" s="100">
        <v>1886520</v>
      </c>
      <c r="C22" s="100">
        <v>1853763</v>
      </c>
      <c r="D22" s="101" t="s">
        <v>47</v>
      </c>
      <c r="E22" s="100">
        <f aca="true" t="shared" si="0" ref="E22:E31">B22-C22</f>
        <v>32757</v>
      </c>
      <c r="F22" s="48"/>
      <c r="G22" s="48"/>
      <c r="H22" s="48"/>
      <c r="I22" s="48"/>
    </row>
    <row r="23" spans="1:9" ht="21.75">
      <c r="A23" s="105" t="s">
        <v>51</v>
      </c>
      <c r="B23" s="100">
        <v>2851110</v>
      </c>
      <c r="C23" s="100">
        <v>2631597</v>
      </c>
      <c r="D23" s="101" t="s">
        <v>47</v>
      </c>
      <c r="E23" s="100">
        <f t="shared" si="0"/>
        <v>219513</v>
      </c>
      <c r="F23" s="48"/>
      <c r="G23" s="48"/>
      <c r="H23" s="48"/>
      <c r="I23" s="48"/>
    </row>
    <row r="24" spans="1:9" ht="21.75">
      <c r="A24" s="105" t="s">
        <v>52</v>
      </c>
      <c r="B24" s="100">
        <v>1246700</v>
      </c>
      <c r="C24" s="100">
        <v>1131175</v>
      </c>
      <c r="D24" s="101" t="s">
        <v>47</v>
      </c>
      <c r="E24" s="100">
        <f t="shared" si="0"/>
        <v>115525</v>
      </c>
      <c r="F24" s="48"/>
      <c r="G24" s="48"/>
      <c r="H24" s="48"/>
      <c r="I24" s="48"/>
    </row>
    <row r="25" spans="1:9" ht="21.75">
      <c r="A25" s="105" t="s">
        <v>53</v>
      </c>
      <c r="B25" s="100">
        <v>1612570</v>
      </c>
      <c r="C25" s="100">
        <v>1324050.72</v>
      </c>
      <c r="D25" s="101" t="s">
        <v>47</v>
      </c>
      <c r="E25" s="100">
        <f t="shared" si="0"/>
        <v>288519.28</v>
      </c>
      <c r="F25" s="48"/>
      <c r="G25" s="48"/>
      <c r="H25" s="48"/>
      <c r="I25" s="48"/>
    </row>
    <row r="26" spans="1:9" ht="21.75">
      <c r="A26" s="105" t="s">
        <v>54</v>
      </c>
      <c r="B26" s="100">
        <v>619620</v>
      </c>
      <c r="C26" s="100">
        <v>516866.68</v>
      </c>
      <c r="D26" s="101" t="s">
        <v>47</v>
      </c>
      <c r="E26" s="100">
        <f t="shared" si="0"/>
        <v>102753.32</v>
      </c>
      <c r="F26" s="48"/>
      <c r="G26" s="48"/>
      <c r="H26" s="48"/>
      <c r="I26" s="48"/>
    </row>
    <row r="27" spans="1:9" ht="21.75">
      <c r="A27" s="105" t="s">
        <v>55</v>
      </c>
      <c r="B27" s="100">
        <v>154000</v>
      </c>
      <c r="C27" s="100">
        <v>136115.53</v>
      </c>
      <c r="D27" s="101" t="s">
        <v>47</v>
      </c>
      <c r="E27" s="100">
        <f t="shared" si="0"/>
        <v>17884.47</v>
      </c>
      <c r="F27" s="48"/>
      <c r="G27" s="48"/>
      <c r="H27" s="48"/>
      <c r="I27" s="48"/>
    </row>
    <row r="28" spans="1:9" ht="21.75">
      <c r="A28" s="105" t="s">
        <v>56</v>
      </c>
      <c r="B28" s="100">
        <v>869500</v>
      </c>
      <c r="C28" s="100">
        <v>866820.08</v>
      </c>
      <c r="D28" s="101" t="s">
        <v>47</v>
      </c>
      <c r="E28" s="100">
        <f t="shared" si="0"/>
        <v>2679.920000000042</v>
      </c>
      <c r="F28" s="48"/>
      <c r="G28" s="48"/>
      <c r="H28" s="48"/>
      <c r="I28" s="48"/>
    </row>
    <row r="29" spans="1:11" ht="21.75">
      <c r="A29" s="105" t="s">
        <v>57</v>
      </c>
      <c r="B29" s="100">
        <v>536200</v>
      </c>
      <c r="C29" s="100">
        <v>477829.69</v>
      </c>
      <c r="D29" s="101" t="s">
        <v>47</v>
      </c>
      <c r="E29" s="100">
        <f t="shared" si="0"/>
        <v>58370.31</v>
      </c>
      <c r="F29" s="48"/>
      <c r="G29" s="48"/>
      <c r="H29" s="48"/>
      <c r="I29" s="48"/>
      <c r="K29" s="59" t="s">
        <v>0</v>
      </c>
    </row>
    <row r="30" spans="1:9" ht="21.75">
      <c r="A30" s="105" t="s">
        <v>58</v>
      </c>
      <c r="B30" s="100">
        <v>3847000</v>
      </c>
      <c r="C30" s="100">
        <v>3843500</v>
      </c>
      <c r="D30" s="101"/>
      <c r="E30" s="100"/>
      <c r="F30" s="48"/>
      <c r="G30" s="48"/>
      <c r="H30" s="48"/>
      <c r="I30" s="48"/>
    </row>
    <row r="31" spans="1:9" ht="21.75" customHeight="1">
      <c r="A31" s="105" t="s">
        <v>59</v>
      </c>
      <c r="B31" s="57">
        <v>20000</v>
      </c>
      <c r="C31" s="57">
        <v>0</v>
      </c>
      <c r="D31" s="102" t="s">
        <v>47</v>
      </c>
      <c r="E31" s="100">
        <f t="shared" si="0"/>
        <v>20000</v>
      </c>
      <c r="F31" s="48"/>
      <c r="G31" s="48"/>
      <c r="H31" s="48"/>
      <c r="I31" s="48"/>
    </row>
    <row r="32" spans="1:9" ht="21.75">
      <c r="A32" s="110" t="s">
        <v>171</v>
      </c>
      <c r="B32" s="53">
        <f>SUM(B21:B31)</f>
        <v>14210601</v>
      </c>
      <c r="C32" s="53">
        <f>SUM(C21:C31)</f>
        <v>13306227.7</v>
      </c>
      <c r="D32" s="54" t="s">
        <v>47</v>
      </c>
      <c r="E32" s="53">
        <f>E21+E22+E23+E24+E25+E26+E27+E28+E29+E30+E31</f>
        <v>900873.3</v>
      </c>
      <c r="F32" s="48"/>
      <c r="G32" s="48"/>
      <c r="H32" s="48"/>
      <c r="I32" s="48"/>
    </row>
    <row r="33" spans="1:9" ht="21.75">
      <c r="A33" s="52" t="s">
        <v>172</v>
      </c>
      <c r="B33" s="55"/>
      <c r="C33" s="57">
        <v>3511378</v>
      </c>
      <c r="D33" s="55"/>
      <c r="E33" s="55"/>
      <c r="F33" s="48"/>
      <c r="G33" s="48"/>
      <c r="H33" s="48"/>
      <c r="I33" s="48"/>
    </row>
    <row r="34" spans="1:9" ht="18.75" customHeight="1">
      <c r="A34" s="52" t="s">
        <v>173</v>
      </c>
      <c r="B34" s="55"/>
      <c r="C34" s="53">
        <f>C32+C33</f>
        <v>16817605.7</v>
      </c>
      <c r="D34" s="55"/>
      <c r="E34" s="55"/>
      <c r="F34" s="60"/>
      <c r="G34" s="60"/>
      <c r="H34" s="60"/>
      <c r="I34" s="60"/>
    </row>
    <row r="35" spans="1:9" ht="21" customHeight="1" thickBot="1">
      <c r="A35" s="52" t="s">
        <v>174</v>
      </c>
      <c r="B35" s="55"/>
      <c r="C35" s="117">
        <f>C16-C34</f>
        <v>3399770.0100000016</v>
      </c>
      <c r="D35" s="55"/>
      <c r="E35" s="55"/>
      <c r="F35" s="58"/>
      <c r="G35" s="58"/>
      <c r="H35" s="58"/>
      <c r="I35" s="58"/>
    </row>
    <row r="36" spans="1:9" ht="20.25" customHeight="1" thickTop="1">
      <c r="A36" s="60"/>
      <c r="B36" s="60"/>
      <c r="C36" s="60"/>
      <c r="D36" s="60"/>
      <c r="E36" s="60"/>
      <c r="F36" s="84"/>
      <c r="G36" s="84"/>
      <c r="H36" s="84"/>
      <c r="I36" s="84"/>
    </row>
    <row r="37" spans="1:5" ht="21.75">
      <c r="A37" s="58"/>
      <c r="B37" s="58"/>
      <c r="C37" s="58"/>
      <c r="D37" s="58"/>
      <c r="E37" s="58"/>
    </row>
    <row r="38" spans="1:5" ht="21.75">
      <c r="A38" s="84"/>
      <c r="B38" s="84"/>
      <c r="C38" s="84"/>
      <c r="D38" s="84"/>
      <c r="E38" s="84"/>
    </row>
  </sheetData>
  <sheetProtection/>
  <mergeCells count="9">
    <mergeCell ref="A18:A19"/>
    <mergeCell ref="B18:B19"/>
    <mergeCell ref="C18:C19"/>
    <mergeCell ref="A1:E1"/>
    <mergeCell ref="A2:E2"/>
    <mergeCell ref="A3:E3"/>
    <mergeCell ref="A4:A5"/>
    <mergeCell ref="B4:B5"/>
    <mergeCell ref="C4:C5"/>
  </mergeCells>
  <printOptions/>
  <pageMargins left="0" right="0" top="0" bottom="0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E16" sqref="E16"/>
    </sheetView>
  </sheetViews>
  <sheetFormatPr defaultColWidth="9.140625" defaultRowHeight="22.5" customHeight="1"/>
  <cols>
    <col min="1" max="1" width="3.57421875" style="1" customWidth="1"/>
    <col min="2" max="2" width="9.7109375" style="1" customWidth="1"/>
    <col min="3" max="3" width="34.140625" style="1" customWidth="1"/>
    <col min="4" max="4" width="23.421875" style="1" customWidth="1"/>
    <col min="5" max="5" width="24.8515625" style="1" customWidth="1"/>
    <col min="6" max="6" width="4.8515625" style="1" customWidth="1"/>
    <col min="7" max="7" width="13.7109375" style="1" customWidth="1"/>
    <col min="8" max="8" width="3.00390625" style="1" customWidth="1"/>
    <col min="9" max="9" width="18.00390625" style="1" customWidth="1"/>
    <col min="10" max="10" width="14.28125" style="2" customWidth="1"/>
    <col min="11" max="16384" width="9.140625" style="1" customWidth="1"/>
  </cols>
  <sheetData>
    <row r="1" spans="2:10" ht="22.5" customHeight="1">
      <c r="B1" s="119" t="s">
        <v>22</v>
      </c>
      <c r="C1" s="119"/>
      <c r="D1" s="119"/>
      <c r="E1" s="119"/>
      <c r="J1" s="1"/>
    </row>
    <row r="2" spans="2:10" ht="22.5" customHeight="1">
      <c r="B2" s="119" t="s">
        <v>105</v>
      </c>
      <c r="C2" s="119"/>
      <c r="D2" s="119"/>
      <c r="E2" s="119"/>
      <c r="J2" s="1"/>
    </row>
    <row r="3" spans="2:10" ht="22.5" customHeight="1">
      <c r="B3" s="119" t="s">
        <v>216</v>
      </c>
      <c r="C3" s="119"/>
      <c r="D3" s="119"/>
      <c r="E3" s="119"/>
      <c r="J3" s="1"/>
    </row>
    <row r="4" spans="2:10" ht="22.5" customHeight="1">
      <c r="B4" s="73"/>
      <c r="C4" s="73"/>
      <c r="D4" s="73"/>
      <c r="E4" s="3" t="s">
        <v>113</v>
      </c>
      <c r="J4" s="1"/>
    </row>
    <row r="5" spans="2:10" ht="22.5" customHeight="1">
      <c r="B5" s="1" t="s">
        <v>224</v>
      </c>
      <c r="E5" s="2">
        <v>9885958.37</v>
      </c>
      <c r="J5" s="1"/>
    </row>
    <row r="6" spans="2:10" ht="24" customHeight="1">
      <c r="B6" s="72" t="s">
        <v>107</v>
      </c>
      <c r="E6" s="2">
        <v>2549827.51</v>
      </c>
      <c r="J6" s="1"/>
    </row>
    <row r="7" spans="2:10" ht="24.75" customHeight="1">
      <c r="B7" s="72" t="s">
        <v>110</v>
      </c>
      <c r="E7" s="2">
        <v>74464.83</v>
      </c>
      <c r="F7" s="1" t="s">
        <v>114</v>
      </c>
      <c r="J7" s="1"/>
    </row>
    <row r="8" spans="2:10" ht="26.25" customHeight="1">
      <c r="B8" s="72" t="s">
        <v>108</v>
      </c>
      <c r="E8" s="2">
        <v>0</v>
      </c>
      <c r="J8" s="1"/>
    </row>
    <row r="9" spans="2:10" ht="27" customHeight="1">
      <c r="B9" s="72" t="s">
        <v>109</v>
      </c>
      <c r="E9" s="2">
        <v>1393755</v>
      </c>
      <c r="J9" s="1"/>
    </row>
    <row r="10" spans="2:10" ht="29.25" customHeight="1">
      <c r="B10" s="72" t="s">
        <v>111</v>
      </c>
      <c r="E10" s="75">
        <v>1729.5</v>
      </c>
      <c r="J10" s="1"/>
    </row>
    <row r="11" spans="2:10" ht="22.5" customHeight="1">
      <c r="B11" s="1" t="s">
        <v>106</v>
      </c>
      <c r="E11" s="74">
        <f>E5+E6+E7+E8-E9-E10</f>
        <v>11114766.209999999</v>
      </c>
      <c r="J11" s="1"/>
    </row>
    <row r="12" spans="5:10" ht="22.5" customHeight="1">
      <c r="E12" s="2"/>
      <c r="J12" s="1"/>
    </row>
    <row r="13" spans="2:10" ht="22.5" customHeight="1">
      <c r="B13" s="1" t="s">
        <v>228</v>
      </c>
      <c r="E13" s="2"/>
      <c r="J13" s="1"/>
    </row>
    <row r="14" spans="2:10" ht="26.25" customHeight="1">
      <c r="B14" s="1" t="s">
        <v>112</v>
      </c>
      <c r="E14" s="2">
        <v>0</v>
      </c>
      <c r="J14" s="1"/>
    </row>
    <row r="15" spans="2:10" ht="24" customHeight="1">
      <c r="B15" s="1" t="s">
        <v>120</v>
      </c>
      <c r="E15" s="2">
        <v>11114766.21</v>
      </c>
      <c r="J15" s="1"/>
    </row>
    <row r="16" spans="5:10" ht="25.5" customHeight="1">
      <c r="E16" s="75"/>
      <c r="J16" s="1"/>
    </row>
    <row r="17" spans="5:10" ht="22.5" customHeight="1">
      <c r="E17" s="74">
        <f>E15+E14+E16</f>
        <v>11114766.21</v>
      </c>
      <c r="J17" s="1"/>
    </row>
    <row r="18" spans="5:10" ht="22.5" customHeight="1">
      <c r="E18" s="2"/>
      <c r="J18" s="1"/>
    </row>
    <row r="19" ht="22.5" customHeight="1">
      <c r="J19" s="1"/>
    </row>
    <row r="20" ht="22.5" customHeight="1">
      <c r="J20" s="1"/>
    </row>
    <row r="21" ht="22.5" customHeight="1">
      <c r="J21" s="1"/>
    </row>
    <row r="22" ht="22.5" customHeight="1">
      <c r="J22" s="1"/>
    </row>
    <row r="23" ht="22.5" customHeight="1">
      <c r="J23" s="1"/>
    </row>
    <row r="24" ht="22.5" customHeight="1">
      <c r="J24" s="1"/>
    </row>
    <row r="25" ht="22.5" customHeight="1">
      <c r="J25" s="1"/>
    </row>
    <row r="26" ht="22.5" customHeight="1">
      <c r="J26" s="1"/>
    </row>
    <row r="27" ht="22.5" customHeight="1">
      <c r="J27" s="1"/>
    </row>
    <row r="28" ht="22.5" customHeight="1">
      <c r="J28" s="1"/>
    </row>
    <row r="29" ht="22.5" customHeight="1">
      <c r="J29" s="1"/>
    </row>
    <row r="30" ht="22.5" customHeight="1">
      <c r="J30" s="1"/>
    </row>
    <row r="31" ht="22.5" customHeight="1">
      <c r="J31" s="1"/>
    </row>
    <row r="32" ht="22.5" customHeight="1">
      <c r="J32" s="1"/>
    </row>
    <row r="33" ht="22.5" customHeight="1">
      <c r="J33" s="1"/>
    </row>
    <row r="34" spans="1:10" ht="22.5" customHeight="1">
      <c r="A34" s="1" t="s">
        <v>114</v>
      </c>
      <c r="B34" s="119" t="s">
        <v>115</v>
      </c>
      <c r="C34" s="119"/>
      <c r="D34" s="119"/>
      <c r="J34" s="1"/>
    </row>
    <row r="35" spans="2:10" ht="22.5" customHeight="1">
      <c r="B35" s="76" t="s">
        <v>116</v>
      </c>
      <c r="C35" s="76" t="s">
        <v>60</v>
      </c>
      <c r="D35" s="76" t="s">
        <v>118</v>
      </c>
      <c r="E35" s="76" t="s">
        <v>132</v>
      </c>
      <c r="J35" s="1"/>
    </row>
    <row r="36" spans="2:10" ht="22.5" customHeight="1">
      <c r="B36" s="80">
        <v>19998</v>
      </c>
      <c r="C36" s="6" t="s">
        <v>117</v>
      </c>
      <c r="D36" s="9">
        <v>2500</v>
      </c>
      <c r="E36" s="6"/>
      <c r="J36" s="1"/>
    </row>
    <row r="37" spans="2:10" ht="22.5" customHeight="1">
      <c r="B37" s="81"/>
      <c r="C37" s="10" t="s">
        <v>226</v>
      </c>
      <c r="D37" s="11">
        <v>44403</v>
      </c>
      <c r="E37" s="14"/>
      <c r="J37" s="1"/>
    </row>
    <row r="38" spans="2:10" ht="22.5" customHeight="1">
      <c r="B38" s="115" t="s">
        <v>227</v>
      </c>
      <c r="C38" s="116" t="s">
        <v>225</v>
      </c>
      <c r="D38" s="9">
        <v>9709.92</v>
      </c>
      <c r="E38" s="6"/>
      <c r="J38" s="1"/>
    </row>
    <row r="39" spans="2:10" ht="22.5" customHeight="1">
      <c r="B39" s="82">
        <v>20029</v>
      </c>
      <c r="C39" s="14" t="s">
        <v>117</v>
      </c>
      <c r="D39" s="15">
        <v>2500</v>
      </c>
      <c r="E39" s="14"/>
      <c r="J39" s="1"/>
    </row>
    <row r="40" spans="2:5" ht="22.5" customHeight="1">
      <c r="B40" s="77">
        <v>20059</v>
      </c>
      <c r="C40" s="78" t="s">
        <v>117</v>
      </c>
      <c r="D40" s="79">
        <v>2500</v>
      </c>
      <c r="E40" s="78"/>
    </row>
    <row r="41" spans="2:5" ht="22.5" customHeight="1">
      <c r="B41" s="77">
        <v>20090</v>
      </c>
      <c r="C41" s="78" t="s">
        <v>117</v>
      </c>
      <c r="D41" s="79">
        <v>3000</v>
      </c>
      <c r="E41" s="78"/>
    </row>
    <row r="42" spans="2:5" ht="22.5" customHeight="1">
      <c r="B42" s="77">
        <v>20121</v>
      </c>
      <c r="C42" s="78" t="s">
        <v>117</v>
      </c>
      <c r="D42" s="79">
        <v>2000</v>
      </c>
      <c r="E42" s="78"/>
    </row>
    <row r="43" spans="2:5" ht="22.5" customHeight="1">
      <c r="B43" s="77">
        <v>20149</v>
      </c>
      <c r="C43" s="78" t="s">
        <v>117</v>
      </c>
      <c r="D43" s="79">
        <v>1300</v>
      </c>
      <c r="E43" s="78"/>
    </row>
    <row r="44" spans="2:5" ht="22.5" customHeight="1">
      <c r="B44" s="77">
        <v>20180</v>
      </c>
      <c r="C44" s="78" t="s">
        <v>117</v>
      </c>
      <c r="D44" s="79">
        <v>500</v>
      </c>
      <c r="E44" s="78"/>
    </row>
    <row r="45" spans="2:5" ht="22.5" customHeight="1">
      <c r="B45" s="77">
        <v>20210</v>
      </c>
      <c r="C45" s="78" t="s">
        <v>117</v>
      </c>
      <c r="D45" s="79">
        <v>500</v>
      </c>
      <c r="E45" s="78"/>
    </row>
    <row r="46" spans="2:5" ht="22.5" customHeight="1">
      <c r="B46" s="77">
        <v>20241</v>
      </c>
      <c r="C46" s="78" t="s">
        <v>117</v>
      </c>
      <c r="D46" s="79">
        <v>500</v>
      </c>
      <c r="E46" s="78"/>
    </row>
    <row r="47" spans="2:5" ht="22.5" customHeight="1">
      <c r="B47" s="77">
        <v>20271</v>
      </c>
      <c r="C47" s="78" t="s">
        <v>117</v>
      </c>
      <c r="D47" s="79">
        <v>500</v>
      </c>
      <c r="E47" s="78"/>
    </row>
    <row r="48" spans="2:5" ht="22.5" customHeight="1">
      <c r="B48" s="77">
        <v>20302</v>
      </c>
      <c r="C48" s="78" t="s">
        <v>117</v>
      </c>
      <c r="D48" s="79">
        <v>500</v>
      </c>
      <c r="E48" s="78"/>
    </row>
    <row r="49" spans="2:5" ht="22.5" customHeight="1">
      <c r="B49" s="80">
        <v>20333</v>
      </c>
      <c r="C49" s="6" t="s">
        <v>117</v>
      </c>
      <c r="D49" s="9">
        <v>-800</v>
      </c>
      <c r="E49" s="6"/>
    </row>
    <row r="50" spans="2:5" ht="22.5" customHeight="1">
      <c r="B50" s="10"/>
      <c r="C50" s="10" t="s">
        <v>229</v>
      </c>
      <c r="D50" s="11">
        <v>4851.91</v>
      </c>
      <c r="E50" s="10"/>
    </row>
    <row r="51" spans="2:5" ht="22.5" customHeight="1">
      <c r="B51" s="14"/>
      <c r="C51" s="14"/>
      <c r="D51" s="15"/>
      <c r="E51" s="14"/>
    </row>
    <row r="52" spans="2:4" ht="22.5" customHeight="1">
      <c r="B52" s="141" t="s">
        <v>119</v>
      </c>
      <c r="C52" s="142"/>
      <c r="D52" s="83">
        <f>SUM(D36:D51)</f>
        <v>74464.83</v>
      </c>
    </row>
    <row r="55" ht="22.5" customHeight="1">
      <c r="D55" s="2"/>
    </row>
    <row r="56" ht="22.5" customHeight="1">
      <c r="D56" s="2"/>
    </row>
    <row r="57" ht="22.5" customHeight="1">
      <c r="D57" s="75"/>
    </row>
    <row r="58" ht="22.5" customHeight="1">
      <c r="D58" s="74"/>
    </row>
  </sheetData>
  <sheetProtection/>
  <mergeCells count="5">
    <mergeCell ref="B52:C52"/>
    <mergeCell ref="B1:E1"/>
    <mergeCell ref="B2:E2"/>
    <mergeCell ref="B3:E3"/>
    <mergeCell ref="B34:D34"/>
  </mergeCells>
  <printOptions/>
  <pageMargins left="0.11811023622047245" right="0.11811023622047245" top="0.2362204724409449" bottom="0.2362204724409449" header="0.5118110236220472" footer="0.5118110236220472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selection activeCell="I39" sqref="I39"/>
    </sheetView>
  </sheetViews>
  <sheetFormatPr defaultColWidth="9.140625" defaultRowHeight="12.75"/>
  <cols>
    <col min="1" max="1" width="29.140625" style="62" customWidth="1"/>
    <col min="2" max="2" width="8.140625" style="62" customWidth="1"/>
    <col min="3" max="4" width="14.7109375" style="62" customWidth="1"/>
    <col min="5" max="5" width="13.140625" style="62" customWidth="1"/>
    <col min="6" max="6" width="13.28125" style="62" customWidth="1"/>
    <col min="7" max="7" width="12.421875" style="62" customWidth="1"/>
    <col min="8" max="8" width="13.57421875" style="62" customWidth="1"/>
    <col min="9" max="9" width="13.7109375" style="62" customWidth="1"/>
    <col min="10" max="10" width="13.140625" style="62" customWidth="1"/>
    <col min="11" max="11" width="9.140625" style="62" customWidth="1"/>
    <col min="12" max="12" width="10.57421875" style="62" bestFit="1" customWidth="1"/>
    <col min="13" max="16384" width="9.140625" style="62" customWidth="1"/>
  </cols>
  <sheetData>
    <row r="1" spans="1:12" ht="15" customHeight="1">
      <c r="A1" s="131" t="s">
        <v>187</v>
      </c>
      <c r="B1" s="131"/>
      <c r="C1" s="131"/>
      <c r="D1" s="131"/>
      <c r="E1" s="131"/>
      <c r="F1" s="131"/>
      <c r="G1" s="131"/>
      <c r="H1" s="131"/>
      <c r="I1" s="131"/>
      <c r="J1" s="131"/>
      <c r="K1" s="61"/>
      <c r="L1" s="61"/>
    </row>
    <row r="2" spans="1:12" ht="17.25" customHeight="1">
      <c r="A2" s="132" t="s">
        <v>60</v>
      </c>
      <c r="B2" s="64" t="s">
        <v>61</v>
      </c>
      <c r="C2" s="133" t="s">
        <v>188</v>
      </c>
      <c r="D2" s="133"/>
      <c r="E2" s="133" t="s">
        <v>62</v>
      </c>
      <c r="F2" s="133"/>
      <c r="G2" s="133" t="s">
        <v>63</v>
      </c>
      <c r="H2" s="133"/>
      <c r="I2" s="133" t="s">
        <v>189</v>
      </c>
      <c r="J2" s="133"/>
      <c r="K2" s="61"/>
      <c r="L2" s="61"/>
    </row>
    <row r="3" spans="1:12" ht="17.25" customHeight="1">
      <c r="A3" s="132"/>
      <c r="B3" s="66" t="s">
        <v>64</v>
      </c>
      <c r="C3" s="65" t="s">
        <v>65</v>
      </c>
      <c r="D3" s="65" t="s">
        <v>66</v>
      </c>
      <c r="E3" s="65" t="s">
        <v>65</v>
      </c>
      <c r="F3" s="65" t="s">
        <v>66</v>
      </c>
      <c r="G3" s="65" t="s">
        <v>65</v>
      </c>
      <c r="H3" s="65" t="s">
        <v>66</v>
      </c>
      <c r="I3" s="65" t="s">
        <v>65</v>
      </c>
      <c r="J3" s="65" t="s">
        <v>66</v>
      </c>
      <c r="K3" s="61"/>
      <c r="L3" s="61"/>
    </row>
    <row r="4" spans="1:12" ht="17.25" customHeight="1">
      <c r="A4" s="63" t="s">
        <v>76</v>
      </c>
      <c r="B4" s="67" t="s">
        <v>85</v>
      </c>
      <c r="C4" s="68">
        <v>17100501.07</v>
      </c>
      <c r="D4" s="68"/>
      <c r="E4" s="68"/>
      <c r="F4" s="68"/>
      <c r="G4" s="68"/>
      <c r="H4" s="68"/>
      <c r="I4" s="68">
        <f aca="true" t="shared" si="0" ref="I4:I24">C4+E4-F4+G4-H4</f>
        <v>17100501.07</v>
      </c>
      <c r="J4" s="68"/>
      <c r="K4" s="61"/>
      <c r="L4" s="61"/>
    </row>
    <row r="5" spans="1:12" ht="17.25" customHeight="1">
      <c r="A5" s="63" t="s">
        <v>77</v>
      </c>
      <c r="B5" s="67" t="s">
        <v>85</v>
      </c>
      <c r="C5" s="68">
        <v>485462.18</v>
      </c>
      <c r="D5" s="68"/>
      <c r="E5" s="68"/>
      <c r="F5" s="68"/>
      <c r="G5" s="68"/>
      <c r="H5" s="68"/>
      <c r="I5" s="68">
        <f t="shared" si="0"/>
        <v>485462.18</v>
      </c>
      <c r="J5" s="68"/>
      <c r="K5" s="61"/>
      <c r="L5" s="61"/>
    </row>
    <row r="6" spans="1:12" ht="17.25" customHeight="1">
      <c r="A6" s="63" t="s">
        <v>215</v>
      </c>
      <c r="B6" s="67" t="s">
        <v>86</v>
      </c>
      <c r="C6" s="68">
        <v>0</v>
      </c>
      <c r="D6" s="68"/>
      <c r="E6" s="68"/>
      <c r="F6" s="68"/>
      <c r="G6" s="68"/>
      <c r="H6" s="68"/>
      <c r="I6" s="68">
        <f t="shared" si="0"/>
        <v>0</v>
      </c>
      <c r="J6" s="68"/>
      <c r="K6" s="61"/>
      <c r="L6" s="61"/>
    </row>
    <row r="7" spans="1:12" ht="17.25" customHeight="1">
      <c r="A7" s="63" t="s">
        <v>78</v>
      </c>
      <c r="B7" s="67" t="s">
        <v>87</v>
      </c>
      <c r="C7" s="68">
        <v>3153066.1</v>
      </c>
      <c r="D7" s="68"/>
      <c r="E7" s="68"/>
      <c r="F7" s="68"/>
      <c r="G7" s="68"/>
      <c r="H7" s="68"/>
      <c r="I7" s="68">
        <f t="shared" si="0"/>
        <v>3153066.1</v>
      </c>
      <c r="J7" s="68"/>
      <c r="K7" s="61"/>
      <c r="L7" s="61"/>
    </row>
    <row r="8" spans="1:12" ht="17.25" customHeight="1">
      <c r="A8" s="63" t="s">
        <v>180</v>
      </c>
      <c r="B8" s="67"/>
      <c r="C8" s="68">
        <v>3050000</v>
      </c>
      <c r="D8" s="68"/>
      <c r="E8" s="68"/>
      <c r="F8" s="68"/>
      <c r="G8" s="68"/>
      <c r="H8" s="68"/>
      <c r="I8" s="68">
        <f t="shared" si="0"/>
        <v>3050000</v>
      </c>
      <c r="J8" s="68"/>
      <c r="K8" s="61"/>
      <c r="L8" s="61"/>
    </row>
    <row r="9" spans="1:12" ht="17.25" customHeight="1">
      <c r="A9" s="63" t="s">
        <v>79</v>
      </c>
      <c r="B9" s="67" t="s">
        <v>88</v>
      </c>
      <c r="C9" s="68">
        <v>524510</v>
      </c>
      <c r="D9" s="68"/>
      <c r="E9" s="68"/>
      <c r="F9" s="68"/>
      <c r="G9" s="68"/>
      <c r="H9" s="68">
        <f>C9</f>
        <v>524510</v>
      </c>
      <c r="I9" s="68">
        <f t="shared" si="0"/>
        <v>0</v>
      </c>
      <c r="J9" s="68"/>
      <c r="K9" s="61"/>
      <c r="L9" s="61"/>
    </row>
    <row r="10" spans="1:12" ht="17.25" customHeight="1">
      <c r="A10" s="63" t="s">
        <v>185</v>
      </c>
      <c r="B10" s="67" t="s">
        <v>88</v>
      </c>
      <c r="C10" s="68">
        <v>2965720</v>
      </c>
      <c r="D10" s="68"/>
      <c r="E10" s="68"/>
      <c r="F10" s="68"/>
      <c r="G10" s="68"/>
      <c r="H10" s="68">
        <f aca="true" t="shared" si="1" ref="H10:H24">C10</f>
        <v>2965720</v>
      </c>
      <c r="I10" s="68"/>
      <c r="J10" s="68"/>
      <c r="K10" s="61"/>
      <c r="L10" s="61"/>
    </row>
    <row r="11" spans="1:12" ht="17.25" customHeight="1">
      <c r="A11" s="63" t="s">
        <v>80</v>
      </c>
      <c r="B11" s="67" t="s">
        <v>89</v>
      </c>
      <c r="C11" s="68">
        <v>1853763</v>
      </c>
      <c r="D11" s="68"/>
      <c r="E11" s="68"/>
      <c r="F11" s="68"/>
      <c r="G11" s="68"/>
      <c r="H11" s="68">
        <f t="shared" si="1"/>
        <v>1853763</v>
      </c>
      <c r="I11" s="68">
        <f t="shared" si="0"/>
        <v>0</v>
      </c>
      <c r="J11" s="68"/>
      <c r="K11" s="61"/>
      <c r="L11" s="61"/>
    </row>
    <row r="12" spans="1:12" ht="17.25" customHeight="1">
      <c r="A12" s="63" t="s">
        <v>81</v>
      </c>
      <c r="B12" s="67" t="s">
        <v>90</v>
      </c>
      <c r="C12" s="68">
        <v>2631597</v>
      </c>
      <c r="D12" s="68"/>
      <c r="E12" s="68"/>
      <c r="F12" s="68"/>
      <c r="G12" s="68"/>
      <c r="H12" s="68">
        <f t="shared" si="1"/>
        <v>2631597</v>
      </c>
      <c r="I12" s="68">
        <f t="shared" si="0"/>
        <v>0</v>
      </c>
      <c r="J12" s="68"/>
      <c r="K12" s="61"/>
      <c r="L12" s="61"/>
    </row>
    <row r="13" spans="1:12" ht="17.25" customHeight="1">
      <c r="A13" s="63" t="s">
        <v>181</v>
      </c>
      <c r="B13" s="67" t="s">
        <v>90</v>
      </c>
      <c r="C13" s="68">
        <v>288000</v>
      </c>
      <c r="D13" s="68"/>
      <c r="E13" s="68"/>
      <c r="F13" s="68"/>
      <c r="G13" s="68"/>
      <c r="H13" s="68">
        <f t="shared" si="1"/>
        <v>288000</v>
      </c>
      <c r="I13" s="68">
        <f t="shared" si="0"/>
        <v>0</v>
      </c>
      <c r="J13" s="68"/>
      <c r="K13" s="61"/>
      <c r="L13" s="61"/>
    </row>
    <row r="14" spans="1:12" ht="17.25" customHeight="1">
      <c r="A14" s="63" t="s">
        <v>67</v>
      </c>
      <c r="B14" s="67" t="s">
        <v>91</v>
      </c>
      <c r="C14" s="68">
        <v>1131175</v>
      </c>
      <c r="D14" s="68"/>
      <c r="E14" s="68"/>
      <c r="F14" s="68"/>
      <c r="G14" s="68"/>
      <c r="H14" s="68">
        <f t="shared" si="1"/>
        <v>1131175</v>
      </c>
      <c r="I14" s="68">
        <f t="shared" si="0"/>
        <v>0</v>
      </c>
      <c r="J14" s="68"/>
      <c r="K14" s="61"/>
      <c r="L14" s="61"/>
    </row>
    <row r="15" spans="1:12" ht="17.25" customHeight="1">
      <c r="A15" s="63" t="s">
        <v>182</v>
      </c>
      <c r="B15" s="67" t="s">
        <v>91</v>
      </c>
      <c r="C15" s="68">
        <v>8696</v>
      </c>
      <c r="D15" s="68"/>
      <c r="E15" s="68"/>
      <c r="F15" s="68"/>
      <c r="G15" s="68"/>
      <c r="H15" s="68">
        <f t="shared" si="1"/>
        <v>8696</v>
      </c>
      <c r="I15" s="68">
        <f t="shared" si="0"/>
        <v>0</v>
      </c>
      <c r="J15" s="68"/>
      <c r="K15" s="61"/>
      <c r="L15" s="61"/>
    </row>
    <row r="16" spans="1:12" ht="17.25" customHeight="1">
      <c r="A16" s="63" t="s">
        <v>68</v>
      </c>
      <c r="B16" s="67" t="s">
        <v>92</v>
      </c>
      <c r="C16" s="68">
        <v>1324050.72</v>
      </c>
      <c r="D16" s="68"/>
      <c r="E16" s="68"/>
      <c r="F16" s="68"/>
      <c r="G16" s="68"/>
      <c r="H16" s="68">
        <f t="shared" si="1"/>
        <v>1324050.72</v>
      </c>
      <c r="I16" s="68">
        <f t="shared" si="0"/>
        <v>0</v>
      </c>
      <c r="J16" s="68"/>
      <c r="K16" s="61"/>
      <c r="L16" s="61"/>
    </row>
    <row r="17" spans="1:12" ht="17.25" customHeight="1">
      <c r="A17" s="63" t="s">
        <v>183</v>
      </c>
      <c r="B17" s="67" t="s">
        <v>92</v>
      </c>
      <c r="C17" s="68">
        <v>68500</v>
      </c>
      <c r="D17" s="68"/>
      <c r="E17" s="68"/>
      <c r="F17" s="68"/>
      <c r="G17" s="68"/>
      <c r="H17" s="68">
        <f t="shared" si="1"/>
        <v>68500</v>
      </c>
      <c r="I17" s="68">
        <f t="shared" si="0"/>
        <v>0</v>
      </c>
      <c r="J17" s="68"/>
      <c r="K17" s="61"/>
      <c r="L17" s="61"/>
    </row>
    <row r="18" spans="1:12" ht="17.25" customHeight="1">
      <c r="A18" s="63" t="s">
        <v>69</v>
      </c>
      <c r="B18" s="67" t="s">
        <v>93</v>
      </c>
      <c r="C18" s="68">
        <v>516866.68</v>
      </c>
      <c r="D18" s="68"/>
      <c r="E18" s="68"/>
      <c r="F18" s="68"/>
      <c r="G18" s="68"/>
      <c r="H18" s="68">
        <f t="shared" si="1"/>
        <v>516866.68</v>
      </c>
      <c r="I18" s="68">
        <f t="shared" si="0"/>
        <v>0</v>
      </c>
      <c r="J18" s="68"/>
      <c r="K18" s="61"/>
      <c r="L18" s="61"/>
    </row>
    <row r="19" spans="1:12" ht="17.25" customHeight="1">
      <c r="A19" s="63" t="s">
        <v>70</v>
      </c>
      <c r="B19" s="67" t="s">
        <v>94</v>
      </c>
      <c r="C19" s="68">
        <v>136115.53</v>
      </c>
      <c r="D19" s="68"/>
      <c r="E19" s="68"/>
      <c r="F19" s="68"/>
      <c r="G19" s="68"/>
      <c r="H19" s="68">
        <f t="shared" si="1"/>
        <v>136115.53</v>
      </c>
      <c r="I19" s="68">
        <f t="shared" si="0"/>
        <v>0</v>
      </c>
      <c r="J19" s="68"/>
      <c r="K19" s="61"/>
      <c r="L19" s="61"/>
    </row>
    <row r="20" spans="1:12" ht="17.25" customHeight="1">
      <c r="A20" s="63" t="s">
        <v>71</v>
      </c>
      <c r="B20" s="67" t="s">
        <v>95</v>
      </c>
      <c r="C20" s="68">
        <v>866820.08</v>
      </c>
      <c r="D20" s="68"/>
      <c r="E20" s="68"/>
      <c r="F20" s="68"/>
      <c r="G20" s="68"/>
      <c r="H20" s="68">
        <f t="shared" si="1"/>
        <v>866820.08</v>
      </c>
      <c r="I20" s="68">
        <f t="shared" si="0"/>
        <v>0</v>
      </c>
      <c r="J20" s="68"/>
      <c r="K20" s="143"/>
      <c r="L20" s="143"/>
    </row>
    <row r="21" spans="1:12" ht="17.25" customHeight="1">
      <c r="A21" s="63" t="s">
        <v>72</v>
      </c>
      <c r="B21" s="67" t="s">
        <v>96</v>
      </c>
      <c r="C21" s="68">
        <v>477829.69</v>
      </c>
      <c r="D21" s="68"/>
      <c r="E21" s="68"/>
      <c r="F21" s="68"/>
      <c r="G21" s="68"/>
      <c r="H21" s="68">
        <f t="shared" si="1"/>
        <v>477829.69</v>
      </c>
      <c r="I21" s="68">
        <f t="shared" si="0"/>
        <v>0</v>
      </c>
      <c r="J21" s="68"/>
      <c r="K21" s="143" t="s">
        <v>190</v>
      </c>
      <c r="L21" s="144">
        <f>G27+G28</f>
        <v>20217375.71</v>
      </c>
    </row>
    <row r="22" spans="1:12" ht="17.25" customHeight="1">
      <c r="A22" s="63" t="s">
        <v>184</v>
      </c>
      <c r="B22" s="67" t="s">
        <v>96</v>
      </c>
      <c r="C22" s="68">
        <v>26000</v>
      </c>
      <c r="D22" s="68"/>
      <c r="E22" s="68"/>
      <c r="F22" s="68"/>
      <c r="G22" s="68"/>
      <c r="H22" s="68">
        <f t="shared" si="1"/>
        <v>26000</v>
      </c>
      <c r="I22" s="68">
        <f t="shared" si="0"/>
        <v>0</v>
      </c>
      <c r="J22" s="68"/>
      <c r="K22" s="143" t="s">
        <v>191</v>
      </c>
      <c r="L22" s="144">
        <f>H24+H23+H22+H21+H20+H19+H18+H17+H16+H15+H14+H13+H12+H11+H10+H9</f>
        <v>16817605.7</v>
      </c>
    </row>
    <row r="23" spans="1:12" ht="17.25" customHeight="1">
      <c r="A23" s="63" t="s">
        <v>73</v>
      </c>
      <c r="B23" s="67" t="s">
        <v>97</v>
      </c>
      <c r="C23" s="68">
        <v>3843500</v>
      </c>
      <c r="D23" s="68"/>
      <c r="E23" s="68"/>
      <c r="F23" s="68"/>
      <c r="G23" s="68"/>
      <c r="H23" s="68">
        <f t="shared" si="1"/>
        <v>3843500</v>
      </c>
      <c r="I23" s="68">
        <f t="shared" si="0"/>
        <v>0</v>
      </c>
      <c r="J23" s="68"/>
      <c r="K23" s="143" t="s">
        <v>192</v>
      </c>
      <c r="L23" s="144">
        <f>L21-L22</f>
        <v>3399770.0100000016</v>
      </c>
    </row>
    <row r="24" spans="1:12" ht="17.25" customHeight="1">
      <c r="A24" s="63" t="s">
        <v>186</v>
      </c>
      <c r="B24" s="67" t="s">
        <v>97</v>
      </c>
      <c r="C24" s="68">
        <v>154462</v>
      </c>
      <c r="D24" s="68"/>
      <c r="E24" s="68"/>
      <c r="F24" s="68"/>
      <c r="G24" s="68"/>
      <c r="H24" s="68">
        <f t="shared" si="1"/>
        <v>154462</v>
      </c>
      <c r="I24" s="68">
        <f t="shared" si="0"/>
        <v>0</v>
      </c>
      <c r="J24" s="68"/>
      <c r="K24" s="143" t="s">
        <v>193</v>
      </c>
      <c r="L24" s="144">
        <f>L23*25/100</f>
        <v>849942.5025000004</v>
      </c>
    </row>
    <row r="25" spans="1:12" ht="17.25" customHeight="1">
      <c r="A25" s="63" t="s">
        <v>21</v>
      </c>
      <c r="B25" s="67" t="s">
        <v>98</v>
      </c>
      <c r="C25" s="68"/>
      <c r="D25" s="68">
        <v>8564938.7</v>
      </c>
      <c r="E25" s="68"/>
      <c r="F25" s="68"/>
      <c r="G25" s="68"/>
      <c r="H25" s="68">
        <f>L25</f>
        <v>2549827.507500001</v>
      </c>
      <c r="I25" s="68"/>
      <c r="J25" s="68">
        <f>D25-E25+F25-G25+H25</f>
        <v>11114766.2075</v>
      </c>
      <c r="K25" s="143" t="s">
        <v>194</v>
      </c>
      <c r="L25" s="144">
        <f>L23-L24</f>
        <v>2549827.507500001</v>
      </c>
    </row>
    <row r="26" spans="1:12" ht="17.25" customHeight="1">
      <c r="A26" s="63" t="s">
        <v>75</v>
      </c>
      <c r="B26" s="67" t="s">
        <v>99</v>
      </c>
      <c r="C26" s="68"/>
      <c r="D26" s="68">
        <v>3800924.07</v>
      </c>
      <c r="E26" s="68"/>
      <c r="F26" s="68"/>
      <c r="G26" s="68"/>
      <c r="H26" s="68">
        <f>L24</f>
        <v>849942.5025000004</v>
      </c>
      <c r="I26" s="68"/>
      <c r="J26" s="68">
        <f>D26-E26+F26-G26+H26</f>
        <v>4650866.5725</v>
      </c>
      <c r="K26" s="143"/>
      <c r="L26" s="143"/>
    </row>
    <row r="27" spans="1:12" ht="17.25" customHeight="1">
      <c r="A27" s="63" t="s">
        <v>82</v>
      </c>
      <c r="B27" s="67" t="s">
        <v>100</v>
      </c>
      <c r="C27" s="68"/>
      <c r="D27" s="68">
        <v>16705997.71</v>
      </c>
      <c r="E27" s="68"/>
      <c r="F27" s="68"/>
      <c r="G27" s="68">
        <f>D27</f>
        <v>16705997.71</v>
      </c>
      <c r="H27" s="68"/>
      <c r="I27" s="68"/>
      <c r="J27" s="68">
        <f aca="true" t="shared" si="2" ref="J27:J32">D27-E27+F27-G27+H27</f>
        <v>0</v>
      </c>
      <c r="K27" s="61"/>
      <c r="L27" s="61"/>
    </row>
    <row r="28" spans="1:12" ht="17.25" customHeight="1">
      <c r="A28" s="63" t="s">
        <v>83</v>
      </c>
      <c r="B28" s="67" t="s">
        <v>100</v>
      </c>
      <c r="C28" s="68"/>
      <c r="D28" s="68">
        <v>3511378</v>
      </c>
      <c r="E28" s="68"/>
      <c r="F28" s="68"/>
      <c r="G28" s="68">
        <f>D28</f>
        <v>3511378</v>
      </c>
      <c r="H28" s="68"/>
      <c r="I28" s="68"/>
      <c r="J28" s="68">
        <f t="shared" si="2"/>
        <v>0</v>
      </c>
      <c r="K28" s="61"/>
      <c r="L28" s="61"/>
    </row>
    <row r="29" spans="1:12" ht="17.25" customHeight="1">
      <c r="A29" s="63" t="s">
        <v>175</v>
      </c>
      <c r="B29" s="67" t="s">
        <v>101</v>
      </c>
      <c r="C29" s="68"/>
      <c r="D29" s="68">
        <v>587926.57</v>
      </c>
      <c r="E29" s="68"/>
      <c r="F29" s="68"/>
      <c r="G29" s="68"/>
      <c r="H29" s="68"/>
      <c r="I29" s="68"/>
      <c r="J29" s="68">
        <f t="shared" si="2"/>
        <v>587926.57</v>
      </c>
      <c r="K29" s="61"/>
      <c r="L29" s="61"/>
    </row>
    <row r="30" spans="1:12" ht="17.25" customHeight="1">
      <c r="A30" s="63" t="s">
        <v>176</v>
      </c>
      <c r="B30" s="67" t="s">
        <v>102</v>
      </c>
      <c r="C30" s="68"/>
      <c r="D30" s="68">
        <v>3670900</v>
      </c>
      <c r="E30" s="68"/>
      <c r="F30" s="68"/>
      <c r="G30" s="68"/>
      <c r="H30" s="68"/>
      <c r="I30" s="68"/>
      <c r="J30" s="68">
        <f t="shared" si="2"/>
        <v>3670900</v>
      </c>
      <c r="K30" s="61"/>
      <c r="L30" s="61"/>
    </row>
    <row r="31" spans="1:12" ht="17.25" customHeight="1">
      <c r="A31" s="63" t="s">
        <v>177</v>
      </c>
      <c r="B31" s="67" t="s">
        <v>103</v>
      </c>
      <c r="C31" s="68"/>
      <c r="D31" s="68">
        <v>3050000</v>
      </c>
      <c r="E31" s="68"/>
      <c r="F31" s="68"/>
      <c r="G31" s="68"/>
      <c r="H31" s="68"/>
      <c r="I31" s="68"/>
      <c r="J31" s="68">
        <f t="shared" si="2"/>
        <v>3050000</v>
      </c>
      <c r="K31" s="61"/>
      <c r="L31" s="61"/>
    </row>
    <row r="32" spans="1:12" ht="17.25" customHeight="1">
      <c r="A32" s="63" t="s">
        <v>84</v>
      </c>
      <c r="B32" s="67" t="s">
        <v>104</v>
      </c>
      <c r="C32" s="68"/>
      <c r="D32" s="68">
        <v>714570</v>
      </c>
      <c r="E32" s="68"/>
      <c r="F32" s="68"/>
      <c r="G32" s="68"/>
      <c r="H32" s="68"/>
      <c r="I32" s="68"/>
      <c r="J32" s="68">
        <f t="shared" si="2"/>
        <v>714570</v>
      </c>
      <c r="K32" s="61"/>
      <c r="L32" s="61"/>
    </row>
    <row r="33" spans="1:12" ht="17.25" customHeight="1" thickBot="1">
      <c r="A33" s="69"/>
      <c r="B33" s="70"/>
      <c r="C33" s="71">
        <f>SUM(C4:C32)</f>
        <v>40606635.05</v>
      </c>
      <c r="D33" s="71">
        <f>SUM(D4:D32)</f>
        <v>40606635.05</v>
      </c>
      <c r="E33" s="71">
        <f>SUM(E4:E32)</f>
        <v>0</v>
      </c>
      <c r="F33" s="71">
        <f>SUM(F4:F32)</f>
        <v>0</v>
      </c>
      <c r="G33" s="71">
        <f>SUM(G4:G30)</f>
        <v>20217375.71</v>
      </c>
      <c r="H33" s="71">
        <f>SUM(H4:H30)</f>
        <v>20217375.71</v>
      </c>
      <c r="I33" s="71">
        <f>SUM(I4:I30)</f>
        <v>23789029.35</v>
      </c>
      <c r="J33" s="71">
        <f>SUM(J4:J32)</f>
        <v>23789029.35</v>
      </c>
      <c r="K33" s="61"/>
      <c r="L33" s="111">
        <f>D33-C33</f>
        <v>0</v>
      </c>
    </row>
    <row r="34" spans="1:12" ht="18" customHeight="1" thickTop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</row>
    <row r="35" spans="1:12" ht="18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</row>
    <row r="36" spans="1:12" ht="18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</row>
    <row r="37" spans="1:12" ht="18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</row>
    <row r="38" spans="1:12" ht="18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1:12" ht="18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</row>
    <row r="40" spans="1:12" ht="18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</row>
    <row r="41" spans="1:12" ht="18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</row>
    <row r="42" spans="1:12" ht="18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</row>
    <row r="43" spans="1:12" ht="18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</row>
    <row r="44" spans="1:12" ht="18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</row>
    <row r="45" spans="1:12" ht="18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</row>
    <row r="46" spans="1:12" ht="18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</row>
    <row r="47" spans="1:12" ht="18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</row>
    <row r="48" spans="1:12" ht="18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</row>
    <row r="49" spans="1:12" ht="18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</row>
    <row r="50" spans="1:12" ht="18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</row>
    <row r="51" spans="1:12" ht="18" customHeigh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</row>
    <row r="52" spans="1:12" ht="18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</row>
    <row r="53" spans="1:12" ht="18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</row>
    <row r="54" spans="1:12" ht="18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</row>
    <row r="55" spans="1:12" ht="18" customHeigh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</row>
    <row r="56" spans="1:12" ht="18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</row>
    <row r="57" spans="1:12" ht="18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</row>
  </sheetData>
  <sheetProtection/>
  <mergeCells count="6">
    <mergeCell ref="A1:J1"/>
    <mergeCell ref="A2:A3"/>
    <mergeCell ref="C2:D2"/>
    <mergeCell ref="E2:F2"/>
    <mergeCell ref="G2:H2"/>
    <mergeCell ref="I2:J2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2014-03-21T08:02:25Z</cp:lastPrinted>
  <dcterms:created xsi:type="dcterms:W3CDTF">2007-09-06T07:27:50Z</dcterms:created>
  <dcterms:modified xsi:type="dcterms:W3CDTF">2014-05-08T03:09:11Z</dcterms:modified>
  <cp:category/>
  <cp:version/>
  <cp:contentType/>
  <cp:contentStatus/>
</cp:coreProperties>
</file>